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742" firstSheet="1"/>
  </bookViews>
  <sheets>
    <sheet name="总表" sheetId="1" r:id="rId1"/>
    <sheet name="1.1校园通信管线" sheetId="2" r:id="rId2"/>
    <sheet name="1.2校园信息网络" sheetId="3" r:id="rId3"/>
    <sheet name="1.3综合布线系统" sheetId="4" r:id="rId4"/>
    <sheet name="1.4弱电机房" sheetId="5" r:id="rId5"/>
    <sheet name="1.5安防系统" sheetId="8" r:id="rId6"/>
    <sheet name="1.6停车管理系统" sheetId="21" r:id="rId7"/>
    <sheet name="1.7设备综合管理系统" sheetId="12" r:id="rId8"/>
    <sheet name="1.8校园广播" sheetId="14" r:id="rId9"/>
    <sheet name="1.9计算机机房" sheetId="19" r:id="rId10"/>
    <sheet name="1.10阅卷系统" sheetId="20" r:id="rId11"/>
  </sheets>
  <definedNames>
    <definedName name="_xlnm._FilterDatabase" localSheetId="8" hidden="1">'1.8校园广播'!$B$1:$B$19</definedName>
    <definedName name="_xlnm._FilterDatabase" localSheetId="2" hidden="1">'1.2校园信息网络'!$A$2:$G$26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<sst xmlns="http://schemas.openxmlformats.org/spreadsheetml/2006/main" count="729" uniqueCount="373">
  <si>
    <t>项目总表</t>
  </si>
  <si>
    <t>序号</t>
  </si>
  <si>
    <t>项目</t>
  </si>
  <si>
    <t>小计
（万元）</t>
  </si>
  <si>
    <t>概述</t>
  </si>
  <si>
    <t>校园通信管线</t>
  </si>
  <si>
    <t>在校园原有管路的基础上按需求新增支路。</t>
  </si>
  <si>
    <t>校园信息网络系统</t>
  </si>
  <si>
    <t>含安装调试、系统集成费用</t>
  </si>
  <si>
    <t>综合布线系统</t>
  </si>
  <si>
    <t>弱电机房系统</t>
  </si>
  <si>
    <t>安防监控系统</t>
  </si>
  <si>
    <t>停车管理系统</t>
  </si>
  <si>
    <t>设备综合管理系统</t>
  </si>
  <si>
    <t>校园广播系统</t>
  </si>
  <si>
    <t>计算机教室系统</t>
  </si>
  <si>
    <t>阅卷系统</t>
  </si>
  <si>
    <t>合计</t>
  </si>
  <si>
    <t>校园通信管道（新增部分）</t>
  </si>
  <si>
    <t>名称</t>
  </si>
  <si>
    <t>主要技术参数</t>
  </si>
  <si>
    <t>数量</t>
  </si>
  <si>
    <t>单位</t>
  </si>
  <si>
    <t>出厂价</t>
  </si>
  <si>
    <t>运输费</t>
  </si>
  <si>
    <t>利润</t>
  </si>
  <si>
    <t>税金</t>
  </si>
  <si>
    <t>单价（元）</t>
  </si>
  <si>
    <t>总价（元）</t>
  </si>
  <si>
    <t>品牌及制造商名称</t>
  </si>
  <si>
    <t>通信井(弱电手孔井)</t>
  </si>
  <si>
    <t>1.通信井400*600
2.规格：做法参见YD/T5178-2017-8~12及83~86制作
3.基础施工、土方开挖、土方运输、土方回填、通信井主体制作、养护、清理等全部相关工序，施工过程需符合市政工程施工规范及通信工程安全施工要求，确保施工过程无安全隐患，施工完毕后场地平整达标。</t>
  </si>
  <si>
    <t>套</t>
  </si>
  <si>
    <t>1.通信井600*900
2.规格：做法参见YD/T5178-2017-8~12及83~86制作
3.基础施工、土方开挖、土方运输、土方回填、通信井主体制作、养护、清理等全部相关工序，施工过程需符合市政工程施工规范及通信工程安全施工要求，确保施工过程无安全隐患，施工完毕后场地平整达标。</t>
  </si>
  <si>
    <t>开挖绿化带2PE100</t>
  </si>
  <si>
    <t>1.名称:配管
2.规格:2PE100
3.配置形式:开挖绿化带及恢复
4.施工范围：包含但不限于配管采购、运输、存放，绿化带开挖、土方开挖、土方运输、土方回填、配管铺设、接口处理、压实、绿化带恢复（含植被种植、浇水养护）、施工垃圾清理等全部相关工序，施工过程需符合通信工程施工规范、市政绿化施工规范及安全施工要求，确保施工过程无安全隐患、无环境破坏。</t>
  </si>
  <si>
    <t>m</t>
  </si>
  <si>
    <t>开挖绿化带2孔波纹管50</t>
  </si>
  <si>
    <t>1.名称:配管
2.规格:2孔波纹管50
3.配置形式:开挖绿化带及恢复
4.施工范围：包含但不限于配管采购、运输、存放，绿化带开挖、土方开挖、土方运输、土方回填、配管铺设、接口处理、压实、绿化带恢复（含植被种植、浇水养护）、施工垃圾清理等全部相关工序，施工过程需符合通信工程施工规范、市政绿化施工规范及安全施工要求，确保施工过程无安全隐患、无环境破坏。</t>
  </si>
  <si>
    <t>开挖水泥路面2SC50</t>
  </si>
  <si>
    <t>1.名称:配管
2.规格:2SC50
3.配置形式:水泥路面开挖及恢复
4.施工范围：包含但不限于配管采购、运输、存放，水泥路面开挖、土方开挖、土方运输、土方回填、配管铺设、接口处理、压实、绿化带恢复（含植被种植、浇水养护）、施工垃圾清理等全部相关工序，施工过程需符合通信工程施工规范、市政绿化施工规范及安全施工要求，确保施工过程无安全隐患、无环境破坏。</t>
  </si>
  <si>
    <t>开挖水泥路面2SC100</t>
  </si>
  <si>
    <t>1.名称:配管
2.规格:2SC100
3.配置形式:水泥路面开挖及恢
4.施工范围：包含但不限于配管采购、运输、存放，水泥路面开挖、土方开挖、土方运输、土方回填、配管铺设、接口处理、压实、绿化带恢复（含植被种植、浇水养护）、施工垃圾清理等全部相关工序，施工过程需符合通信工程施工规范、市政绿化施工规范及安全施工要求，确保施工过程无安全隐患、无环境破坏。</t>
  </si>
  <si>
    <t>开挖柏油路面2SC50</t>
  </si>
  <si>
    <t>1.名称:配管
2.规格:2SC50
3.配置形式:开挖柏油路面及恢复
4.施工范围：包含但不限于配管采购、运输、存放，开挖柏油路面开挖、土方开挖、土方运输、土方回填、配管铺设、接口处理、压实、绿化带恢复（含植被种植、浇水养护）、施工垃圾清理等全部相关工序，施工过程需符合通信工程施工规范、市政绿化施工规范及安全施工要求，确保施工过程无安全隐患、无环境破坏。</t>
  </si>
  <si>
    <t>开挖柏油路面2SC100</t>
  </si>
  <si>
    <t>1.名称:配管
2.规格:2SC100
3.配置形式:开挖柏油路面及恢复
4.施工范围：包含但不限于配管采购、运输、存放，绿开挖柏油路面开挖、土方开挖、土方运输、土方回填、配管铺设、接口处理、压实、绿化带恢复（含植被种植、浇水养护）、施工垃圾清理等全部相关工序，施工过程需符合通信工程施工规范、市政绿化施工规范及安全施工要求，确保施工过程无安全隐患、无环境破坏。</t>
  </si>
  <si>
    <t>开挖花砖2SC100</t>
  </si>
  <si>
    <t>1.名称:配管
2.规格:2SC100
3.配置形式:开挖花砖及恢复
4.施工范围：包含但不限于配管采购、运输、存放，花砖开挖、土方开挖、土方运输、土方回填、配管铺设、接口处理、压实、绿化带恢复（含植被种植、浇水养护）、施工垃圾清理等全部相关工序，施工过程需符合通信工程施工规范、市政绿化施工规范及安全施工要求，确保施工过程无安全隐患、无环境破坏。</t>
  </si>
  <si>
    <t>安装辅材</t>
  </si>
  <si>
    <t>批</t>
  </si>
  <si>
    <t>A</t>
  </si>
  <si>
    <t>小计</t>
  </si>
  <si>
    <t>B</t>
  </si>
  <si>
    <t>集成费</t>
  </si>
  <si>
    <t>小计*不超过10%</t>
  </si>
  <si>
    <t>总计</t>
  </si>
  <si>
    <t>A+B</t>
  </si>
  <si>
    <t>校园信息网络</t>
  </si>
  <si>
    <t>一、信息网</t>
  </si>
  <si>
    <t>防火墙</t>
  </si>
  <si>
    <t>1.硬件采用非X86架构设计；
2.≥2个万兆SFP+光口，≥10个千兆口（其中SFP光口数量≥2），网络吞吐能力10Gbps、并发连接数400万，支持2个业务扩展插槽。内置大容量硬盘和冗余双电源，支持19英寸机架式安装；
3.支持七层应用识别，有效识别P2P和迅雷行为；
4.支持每用户全天行为分析报表；
5.支持Portal认证、Radius认证、LDAP认证、POP3认证、AD域单点登录、短信认证、微信公众号认证、APP认证、IC卡认证、二维码认证、钉钉认证等；
6.支持自定义IPS特征，包括IP、UDP、TCP、ICMP、HTTP、FTP、POP3、SMTP等多种协议；
7.支持非法外联学习和防护特性，保障服务器安全；
8.支持安全事件攻击链分析，针对已经数据泄露的情况，进行事件回溯，为后续网络加固提供数据支撑；
9.支持全球热门和新型的威胁事件展示；
10.支持文件缓存，主动缓存文件形式不限于视频、APP等；
11.硬件质保服务：≥三年原厂硬件质保。</t>
  </si>
  <si>
    <t>台</t>
  </si>
  <si>
    <t>核心交换机</t>
  </si>
  <si>
    <t>1.扩展槽≥10个，其中2个固定插主控，8个为业务槽位；
2.满足N+M电源冗余，≥3个电源扩展；
3.交换容量≥27.6/153.6Tbps,包转发速率≥3600/48960Mpps；
4.支持IPv6 ND， Pv6 ACL, NAT-PT，IPv6隧道，6PE,Ipv6静态路由，RIPng，OSPFv3， BGP4+；
5.支持4K VLAN，支持PVLAN，支持Super Vlan，支持VLAN Stacking；
6.支持RIP、OSPF、BGP、IS-IS、BEIGRP路由协议；
7.支持IGMP、IGMP Snooping、IGMP Proxy、PIM-SM、PIM-DM，支持组播流量跨VLAN复制功能；
8.支持Ingress和Egress ACL，支持匹配L2、L3、L4和IP五元组，进行复制、转发、丢弃；
9.支持Hash同源同宿负载均衡，保证流量输出的会话完整性；
10.支持虚拟化技术，支持将多台设备虚拟为一台设备；
12.支持Console、Telnet、SSH、WEB；
13.配置双冗余主控，双电源，千兆光口≥24个，万兆光口≥8个，40G光口≥8个；
14.硬件质保服务：≥三年原厂硬件质保。</t>
  </si>
  <si>
    <t>网管平台</t>
  </si>
  <si>
    <t>1.系统采用B/S架构，提供不少于2048网络节点接入，支持网络节点扩容，最高支持10K接入；
2.整机支持1G网口≥1个，内置固态硬盘≥512G；
3.系统管理支持公有云部署，支持Linux平台私有云部署、支持Web客户端管理；
4.支持交换机、无线、路由器、xPON、安全等全产品接入、支持详细列表呈现设备信息，支持内容搜索、排序、详细列表支持AP与交换，AP与AC等的关联关系、设备管理支持设备开闭、重启、升级等日常运维操作，支持批量处理、侧边栏信息支持产品基本信息、负载监控和核心业务状态和告警日志等；
5支持管理员、技术支持等厂商用户角色、支持代理商和终端用户等前端用户角色、支持不同角色差异化Web视图、支持角色自主创建子账号；
6.支持项目分级，并支持从属关系组织、项目和设备支持Agent方式的设备发现和接入、支持手机端QRCODE扫码方式接入、支持单机指定MAC接入；
7.支持以层级关系呈现项目概览信息、项目概览支持以汇总形式呈现多个项目概览、支持项目、设备、终端、告警等多种关键信息概览；
8.支持单一网络的详细设备数量和在线统计、支持关键设备的CPU、内存负载曲线图，并支持历史数据回溯、支持出口路由在线用户数、并发连接数和上下行流量实时监控、网络概览支持无线终端并发在线的统计曲线图，支持历史数据回溯、支持当前、峰值、累计的无线终端总数、支持无线空口流量的上下行统计、支持无线终端按频段、厂商、SSID等进行排序、占比分析；
9.支持已发现设备网元自动呈现逻辑拓扑，无需人为干预、逻辑拓扑支持按层级展开、折叠，突出重点、逻辑拓扑支持横向和纵向平铺、切换，适应各种屏幕分辨率、逻辑拓扑中的网元可按需呈现名称、IP、MAC、端口等信息、平面布局支持用户上传图层，并支持自定义调整、平面布局支持拖拽网元到实际位置，并支持位置锁定和重命名操作、平面布局支持多个区域、楼层并按需切换、平面布局的网元可按需呈现名称、IP等信息、所有网元及相互的连接关系支持状态检测和告警、所有网元支持侧边栏进行详细信息查看和管理，并支持跳转；
10.版本升级支持设备稳定版本后台上传，支持版本审核、支持设备单体升级和批量升级、支持用户设备升级自行检测、支持用户账号单独指定临时版本升级；
11.提供系统运行日志记录、根据用户身份、时间段、消息类型进行日志检索、提供无线终端接入、认证、漫游、离线、异常等连接日志信息、根据用户身份、时间段、消息类型进行日志检索；
12.硬件质保服务：≥三年原厂硬件质保。</t>
  </si>
  <si>
    <t>上网行为管理</t>
  </si>
  <si>
    <t>1.硬件采用非X86架构设计；
2.≥2个千兆Combo端口，≥10个千兆TX电口。内置大容量硬盘和冗余双电源，支持19英寸机架式安装；
3.网络吞吐量≥4G；
4.支持端口镜像功能，支持入流量、出流量和双向流量等维度镜像；
5.支持IP七元组的链路负载均衡策略，负载均衡接口支持接口和接口组，支持基于域名进行链路负载，负载算法包括但不少于优先级和权重，负载均衡接口支持pppoe、dhcp、tunnel、物理接口等三层接口；
6.支持应用智能识别，有效识别P2P和迅雷行为，识别模式可选择严格、适中、宽松，支持排除扫描端口；
7.支持监控用户和应用实时流速，包括用户名、应用名、用户组、上行速率、下行速率、总速率、会话数等信息，帮助管理员快速甄别网络异常行为；支持数据下钻跳转至详细列表，针对用户支持通过趋势图形式，按照时间顺序展示该用户网络会话和流量趋势，支持下钻跳转至详细列表访问的应用组成和流速情况；
8.本地认证、Portal认证、Radius认证、LDAP认证、POP3认证、AD域单点登录、短信认证、微信公众号认证、APP认证、IC卡认证、二维码认证、互联网钉钉认证、混合认证和免认证；
9.支持单用户全天行为分析报表，一个界面同时展示用户名、用户组、在线时长、虚拟身份（如QQ号码、微博账号等）、日志关联情况、全天流量使用分布、网站访问类别分布、全天关键网络行为轴等信息；
10.硬件质保服务：≥三年原厂硬件质保。</t>
  </si>
  <si>
    <t>无线控制器</t>
  </si>
  <si>
    <t>1.≥1个万兆SFP+、≥2个千兆SFP光口，≥2个千兆电、≥8千兆交换口；
2.AP管理：最大管理AP≥1024台，本次实配AP管理数≥256台；
3.支持彩色LCD液晶屏，提供运行信息自动轮播显示和手动切换显示；
4.支持AP和SSID等无线参数模板下发，并预置室内办公、室外、酒店宿舍等8种场景；
5支持802.11KVR快速漫游功能；
6.支持无线AP和用户的负载均衡，支持5G优先，低功率用户自动下线等网优功能；支持一键网优和自动优化；
7.内置本地、短信、Voucher卡券等方式的Portal认证，支持对接Radius平台实现认证计费；
8.支持云端管理平台，实现设备、拓扑、日志告警、配置下发等实用运维功能；
9.支持RTLS信息采集和上报；
10.支持双系统软件设计，一个系统文件异常损坏，可由备份系统快速恢复；
11.硬件质保服务：≥三年原厂硬件质保</t>
  </si>
  <si>
    <t>24口全光汇聚交换机</t>
  </si>
  <si>
    <t>1.≥1个带外管理千兆电口，≥1个USB2.0接口，≥24个万兆/千兆自适应SFP+光口，≥2个100G QSFP28光口（QSFP28封装，可自适应40GE或配置成4个10GE）,标配2个热插拔电源；
2.转发性能≥960Mpps，交换容量≥2.56Tbps；
3.支持RIP v1/2、OSPFv2、BGP、BEIGRP，支持RIPng、OSPFv3、BGP4+；
4.支持IGMPv1/v2/v3、PIM-SM、PIM-DM，支持组播流量跨VLAN复制功能；
5.支持BFD快速链路检测，并能够同RIP、OSPF、BGP、VRRP实现联动，以实现路由和链路的快速切换；
6.支持Ingress和Egress ACL，支持匹配L2、L3、L4和IP五元组，进行复制、转发、丢弃；
7.支持Hash同源同宿负载均衡，保证流量输出的会话完整性；
8.支持Console、Telnet、SSH、WEB；
9.硬件质保服务：≥三年原厂硬件质保。</t>
  </si>
  <si>
    <t>24口千兆接入交换机</t>
  </si>
  <si>
    <t>1.≥24个千兆电口，≥4个万兆/千兆自适应SFP+光口；
2.交换容量≥336Gbps，包转发能力≥108Mpps；
3.支持IEEE 802.1d（STP）、802.1w（RSTP）、802.1s(MSTP)；
4.支持802.1q VLAN,支持QINQ；
5.支持802.3ad端口聚合每组最大8个、支持动态LACP或静态聚合；
6.支持802.1p，支持SP、WRR算法队列；
7.支持IGMPv1/v2/v3、PIM-SM、PIM-DM，支持组播流量跨VLAN复制功能；
8.支持静态路由，rip/ospf动态路由，支持vrrp虚拟路由；
9.支持DHCP snooping，DHCP server，DHCP raleay；
10.支持802.1X/Radius认证，支持IP+MAC+端口绑定；
11.支持IGMPv1/v2/v3、PIM-SM、PIM-DM、支持组播流量跨VLAN复制功能；
12.支持虚拟化技术，支持将多台设备虚拟为一台设备；
13.支持Console、Telnet、SSH、WEB。
14.硬件质保服务：≥三年原厂硬件质保</t>
  </si>
  <si>
    <t>24口千兆POE交换机</t>
  </si>
  <si>
    <t>1.≥24个千兆POE口，≥4个万兆/千兆自适应SFP+光口；
2.交换容量≥336Gbps，包转发能力≥108Mpps；
3.≥24个POE/POE+端口，最大支持370W POE功率；
4.支持IEEE 802.1d（STP）、802.1w（RSTP）、802.1s(MSTP)；
5.支持802.1q VLAN,支持QINQ；
6.支持802.3ad端口聚合每组最大8个、支持动态LACP或静态聚合；
7.支持802.1p，支持SP、WRR算法队列；
8.支持IGMPv1/v2/v3、PIM-SM、PIM-DM，支持组播流量跨VLAN复制功能；
9.支持静态路由，rip/ospf动态路由，支持vrrp虚拟路由；
10.支持DHCP snooping，DHCP server，DHCP raleay；
11.支持802.1X/Radius认证，支持IP+MAC+端口绑定；
12.支持IGMPv1/v2/v3、PIM-SM、PIM-DM、支持组播流量跨VLAN复制功能；
13.支持虚拟化技术，支持将多台设备虚拟为一台设备。最大堆叠单元16台；
14.支持Console、Telnet、SSH、WEB；
15.硬件质保服务：≥三年原厂硬件质保。</t>
  </si>
  <si>
    <t>无线吸顶AP</t>
  </si>
  <si>
    <t>1.支持吸顶式、放装式安装部署；
2.支持802.11ax WiF6无线协议，整机四条空间流，3000Mbps无线速率；
3.支持2个千兆网口上行，支持POE和Adaptor双重供电方式；
4.支持一键开关LED指示灯，支持AC远程控制LED；
5.支持DHCP、DNS、手工等多种方式发现，支持AP零配置自动上线；
6.支持AP直接上云，实现免AC组网和支持无线漫游；
7.支持AP和SSID等无线参数模板下发，并预置办公、室外、高密等8种场景；
8.支持802.11KVR快速漫游功能；
9.支持无线AP和用户的负载均衡，支持5G优先，低功率用户自动下线等网优功能；支持一键网优和自动优化；
10.内置本地、短信、Voucher卡券等方式的Portal认证，支持对接Radius平台实现认证计费；
11.支持云端管理平台，实现设备、拓扑、日志告警、配置下发等实用运维功能；
12.支持RTLS信息采集和上报；
13.硬件质保服务：≥三年原厂硬件质保。</t>
  </si>
  <si>
    <t>无线吸顶AP（高密）</t>
  </si>
  <si>
    <t>1.支持吸顶式、放装式安装部署；
2.支持802.11ax WiF6无线协议，整机四条空间流，3000Mbps无线速率；
3.支持2个千兆网口上行，支持POE和Adaptor双重供电方式；
4.支持一键开关LED指示灯，支持AC远程控制LED；
5.支持DHCP、DNS、手工等多种方式发现，支持AP零配置自动上线；
6.支持AP直接上云，实现免AC组网和支持无线漫游；
7.支持AP和SSID等无线参数模板下发，并预置办公、室外、高密等8种场景；
8.支持802.11KVR快速漫游功能；
9.支持无线AP和用户的负载均衡，支持5G优先，低功率用户自动下线等网优功能；支持一键网优和自动优化；
10.内置本地、短信、Voucher卡券等方式的Portal认证，支持对接Radius平台实现认证计费；
11.支持云端管理平台，实现设备、拓扑、日志告警、配置下发等实用运维功能；
12.支持RTLS信息采集和上报。
13.硬件质保服务：≥三年原厂硬件质保</t>
  </si>
  <si>
    <t>40G单模模块</t>
  </si>
  <si>
    <t>1.40G QSFP+光模块（10Km，1310nm，LC）
2.硬件质保服务：≥三年原厂硬件质保</t>
  </si>
  <si>
    <t>块</t>
  </si>
  <si>
    <t>万兆单模模块</t>
  </si>
  <si>
    <t>1.万兆SFP+单模（10Km，1310nm，LC）
2.硬件质保服务：≥三年原厂硬件质保</t>
  </si>
  <si>
    <t>500M专线</t>
  </si>
  <si>
    <t>年</t>
  </si>
  <si>
    <t>二、智能化专网</t>
  </si>
  <si>
    <t>1.整机不高于4U，扩展槽3个，支持双冗余高密度业务型主控卡
2.满足N+M电源冗余，至少支持3个电源扩展;
3.主控卡至少提供24个GE端口，8个10GE端口;
4.单业务槽支持不低于16*10G或4*40G扩展;
5.交换容量≥20.8/48Tbps，包转发速率≥2880/16800Mpps;
6.支持IPv6 ND, Pv6 ACL,NAT-PT,IPv6隧道，6PE, Ipv6静态路由，RIPng,OSPFv3,BGP4+;
7.支持4K VLAN，支持PVLAN，支持Super Vlan，支持VLANStacking;
8.支持RIP、0SPF、BGP、IS-IS、BEIGRP路由协议;
9.支持IGMP、 IGMP Snooping、 IGMP Proxy、 PIM-SM、 PIM-DM，支持组播流量跨VLAN复制功能;
10.支持Ingress和Egress ACL，支持匹配L2、L3、L4和IP五元组，进行复制、转发、丢弃;
11.支持Hash同源同宿负载均衡，保证流量输出的会话完整性;
12支持虚拟化技术，支持将多台设备虚拟为一台设备;
13.支持Console、 Telnet、 SSH、 WEB;
14.配置主机，双电源，千兆光口≥72个，万兆光口≥16，千兆电≥24个;
15.硬件质保服务：≥三年原厂硬件质保。</t>
  </si>
  <si>
    <t>1.提供≥24个千兆电口，≥4个千兆自适应SFP光口，其中24个千兆电口支持POE供电，POE功率≥370W；
2.交换容量≥56Gbps，包转发能力≥41Mpps；
3.支持IEEE 802.1d（STP）、802.1w（RSTP）、802.1s(MSTP)；
4.支持802.1q VLAN,支持QINQ；
5.支持端口镜像；
6.支持端口静态汇聚；
7.支持IGMP v1/v2；
8.支持端口/802.1p/DSCP优先级；
9.支持loopback-detection；
10.支持PoE远程重启；
11.支持PoE看门狗；
12.支持端口隔离；
13.支持PTP，1588精准时钟协议；
14.支持基于浏览器WEB方式管理；
15.支持无风扇静音散热。
16.硬件质保服务：≥三年原厂硬件质保。</t>
  </si>
  <si>
    <t>8口千兆POE交换机</t>
  </si>
  <si>
    <t>1.提供≥8个千兆电口，≥1个千兆自适应SFP光口，≥1个千兆电口，POE功率≥70W；
2.交换容量≥56Gbps，包转发能力≥41Mpps；
3.支持IEEE 802.1d（STP）、802.1w（RSTP）、802.1s(MSTP)；
4.支持802.1q VLAN,支持QINQ；
5.支持端口镜像；
6.支持端口静态汇聚；
7.支持IGMP v1/v2；
8.支持端口/802.1p/DSCP优先级；
9.支持loopback-detection；
10.支持PoE远程重启；
11.硬件质保服务：≥三年原厂硬件质保。</t>
  </si>
  <si>
    <t>千兆单模模块</t>
  </si>
  <si>
    <t>1.千兆SFP单模（10Km，1310nm，LC，DDM）
2.硬件质保服务：≥三年原厂硬件质保</t>
  </si>
  <si>
    <t>智能化专网</t>
  </si>
  <si>
    <t>22U壁挂机柜</t>
  </si>
  <si>
    <t>1.规格尺寸
规格：22U壁挂式机柜
标准：19英寸国际标准机架
外形尺寸：宽≥600mm、深≥450mm、高适配22U标准高度，外形尺寸允许常规工艺公差±5mm
2.材质工艺
采用优质冷轧钢板，表面静电喷塑、防锈防腐；立柱厚度≥1.5mm，门板及侧板厚度≥0.8mm；整体结构牢固，壁挂安装承重稳固。
3.结构配置
前门钢化玻璃带专用门锁，后侧壁挂固定结构，侧边可拆卸；内置19英寸标准安装立柱，兼容各类网络、光纤、弱电设备安装。
4.散热与布线
柜体预留上下走线孔、带防尘毛刷；柜体自带散热开孔，满足设备自然散热；标配接地端子、安装螺丝、固定配件。
5.安装方式
室内壁挂安装，适用于弱电间、楼道、机房弱电点位，安装光纤配线、交换机、光猫、弱电布线等设备
6.外观颜色
柜体为哑光浅灰色（工业标准灰白），也支持黑色可选；表面静电喷塑，漆面均匀、抗老化、防腐蚀、不易掉漆。</t>
  </si>
  <si>
    <t>12U壁挂机柜</t>
  </si>
  <si>
    <t>1.规格尺寸
规格：12U壁挂式机柜
标准：19英寸国际标准机架
外形尺寸：宽≥600mm、深≥450mm、高适配12U标准高度，外形尺寸允许常规工艺公差±5mm
2.材质工艺
采用优质冷轧钢板，表面静电喷塑、防锈防腐；立柱厚度≥1.5mm，门板及侧板厚度≥0.8mm；整体结构牢固，壁挂安装承重稳固。
3.结构配置
前门钢化玻璃带专用门锁，后侧壁挂固定结构，侧边可拆卸；内置19英寸标准安装立柱，兼容各类网络、光纤、弱电设备安装。
4.散热与布线
柜体预留上下走线孔、带防尘毛刷；柜体自带散热开孔，满足设备自然散热；标配接地端子、安装螺丝、固定配件。
5.安装方式
室内壁挂安装，适用于弱电间、楼道、机房弱电点位，安装光纤配线、交换机、光猫、弱电布线等设备
6.外观颜色
柜体为哑光浅灰色（工业标准灰白），也支持黑色可选；表面静电喷塑，漆面均匀、抗老化、防腐蚀、不易掉漆。</t>
  </si>
  <si>
    <t>机柜PDU</t>
  </si>
  <si>
    <t>1.规格标准
标准19英寸机架式机柜专用PDU，输出插座≥8位；适配标准网络机柜安装使用。
2.电气参数
输入电压：AC220V50Hz；
具备总路开关控制，支持过载、短路保护；
内置优质一体式铜排，导电性能好、温升低、持久耐用。
3.结构与材质
金属壳体，冷轧钢板外壳，表面绝缘阻燃喷塑；
国标通用插孔，插拔紧实、防脱落，绝缘阻燃耐高温。
4.安全功能
具备防雷防浪涌、阻燃绝缘设计；
带总电源空气开关，过载自动断电保护；
布线规整，适合机房交换机、光设备、弱电设备集中供电。</t>
  </si>
  <si>
    <t>个</t>
  </si>
  <si>
    <t>24芯光缆</t>
  </si>
  <si>
    <t>1.类型
24芯室外/室内单模通信光缆，符合国家通信行业标准，适配弱电、机房、管线、架空、管道敷设场景。
2.光纤规格
采用G.652D单模光纤，芯数：24芯；传输损耗低、色散小，满足语音、数据、监控、通信专网传输需求。
3.结构与护套
松套层绞式结构，加强件抗拉抗压；
外护套采用PE阻燃防腐护套，耐老化、耐高低温、防鼠蚁、防潮防水；
具备良好的机械抗拉、抗压、弯曲性能，适合室外管道、架空、直埋及室内桥架敷设。
4.执行标准
符合YD/T、GB/T通信光缆相关国家标准，传输性能、机械性能、环境性能达标，支持长期稳定通信传输。</t>
  </si>
  <si>
    <t>六类24口配线架</t>
  </si>
  <si>
    <t>1.规格标准
19英寸标准机架式六类24口非屏蔽配线架，1U高度，适配标准网络机柜安装，性能符合GB/T50311、YD/T综合布线国家标准及行业规范。
2.传输性能
满足Cat.6六类传输指标，支持千兆、万兆以太网及各类语音、数据、监控业务传输；串扰、回波损耗、衰减等电气性能全程达标，兼容前后端六类布线链路。
3.结构材质
金属冷轧钢板机架，表面防静电喷塑；端口模块卡接式设计，端口编号清晰、自带防尘门；后端自带理线托架，便于线缆规整固定。
4.端口与端接
24口RJ45标准接口，支持T568A/T568B通用端接方式；镀金触点抗氧化、耐腐蚀，插拔寿命长、接触稳定。</t>
  </si>
  <si>
    <t>25口110配线架</t>
  </si>
  <si>
    <t>1.规格标准
标准110型25口语音配线架，19英寸机架式/壁挂式通用安装，符合GB/T50311、YD/T综合布线国家及行业标准。
2.结构性能
采用高品质工程塑料基座，阻燃等级达标；接线端子镀锡抗氧化，接触可靠、导电性能稳定；卡接式端接设计，适配语音大对数线缆端接。
3.端口配置
标准25路语音配线端口，支持语音电话、弱电语音组网配线；兼容110型连接块、跳线适配使用，支持标准T568A/T568B端接规范。
4.工艺与耐用性
整体结构稳固，耐老化、抗干扰、阻燃绝缘；端接卡扣卡位精准，反复端接不易松动，满足机房、弱电间长期稳定使用。</t>
  </si>
  <si>
    <t>12芯光缆配线架</t>
  </si>
  <si>
    <t>1.规格结构
19英寸标准机架式，12芯光纤配线架，1U标准高度，适配标准网络机柜安装；结构为抽屉式/翻盖式，便于后期维护扩容，符合《GB/T50311综合布线系统设计规范》《YD/T光纤配线架行业标准》。
2.适配光纤
适配G.652D单模光纤，可兼容SC/LC/FC/ST主流光纤适配器，支持12芯光纤终端熔接、配线、调度一体化使用。
材质工艺
3.机架采用优质冷轧钢板，表面静电喷塑、防锈防腐、防静电；内部配置独立熔接盘、纤芯收纳绕线区，合理盘纤，保护光纤弯曲半径，避免折损。
4.配置要求
标配固定支架、熔接托盘、纤芯理线卡扣、标识标签位；端口布局规整，编号清晰，具备防尘、防干扰、防老化性能</t>
  </si>
  <si>
    <t>144芯光纤配线架</t>
  </si>
  <si>
    <t>1.规格标准
采用19英寸标准机架式结构，满配144芯光纤配线容量；符合《GB/T50311综合布线系统设计规范》《YD/T光纤配线架行业标准》。
2.结构形式
大容量抽屉式ODF光纤配线架，整体框架稳固，拆装维护方便；严格控制光纤弯曲半径，有效保护纤芯，避免过度弯折损耗。
3.材质工艺
柜体采用优质冷轧钢板，表面静电喷塑处理，防锈、防腐、防静电、耐老化；内部配置专用熔接盘、绕线柱、理线卡槽，盘纤空间充足。
4.适配与端口
适配G.652D单模光纤，兼容SC、LC、FC、ST等主流光纤适配器；端口编号清晰规范，具备防尘防护设计，插拔稳定、光路衰减小。
5.功能配置
支持光缆固定、接地、熔接、配线、调度一体化功能；自带可靠接地装置，绝缘阻燃，适合长期机房不间断运行使用。</t>
  </si>
  <si>
    <t>单模光纤尾纤LC，1.5M</t>
  </si>
  <si>
    <t>1.光纤类型
采用G.652D单模光纤，符合GB/T、YD/T通信光纤国家标准及综合布线规范。
2.接头规格
两端为LC双工/LC单工连接器，陶瓷插芯，端面研磨精度高，插入损耗小、回波损耗性能优良。
3.线缆规格
尾纤长度≥1.5m，采用标准3.0mm阻燃光纤护套，柔韧性好、抗拉抗压、耐老化、防腐蚀。
4.工艺性能
插芯高精度陶瓷材质，插拔次数高，重复性好；光学损耗、机械性能、环境温湿度适应性均符合国家及通信行业标准。</t>
  </si>
  <si>
    <t>根</t>
  </si>
  <si>
    <t>单模单芯光纤跳线SC，3M</t>
  </si>
  <si>
    <t>1.光纤规格
采用G.652D单模光纤，符合GB/T、YD/T通信光纤及综合布线相关国家标准。
2.接头形式
两端为SC单工连接器，高精度陶瓷插芯，端面研磨工艺优良，插入损耗低、回波损耗高，光路接续稳定可靠。
3.线缆规格
成品跳线长度3m，光纤外护套采用阻燃环保PVC/LSZH材质，外径标准，柔韧性好、抗拉耐弯、抗老化、耐腐蚀。
4.性能要求
光学指标、机械抗压抗弯、反复插拔寿命、高低温环境适应性均符合国家及通信行业标准；接头卡位精准，插拔顺畅不易松动。</t>
  </si>
  <si>
    <t>双口网络面板</t>
  </si>
  <si>
    <t>1.规格标准
标准86型双口网络信息面板，适配国标暗装底盒安装，符合GB/T50311、YD/T综合布线国家标准及行业规范。
2.结构形式
双口独立模块化设计，可安装网络、语音信息模块；面板带翻盖防尘设计，卡扣式安装，拆装便捷。
3.材质工艺
采用优质阻燃ABS工程塑料，阻燃等级达标；表面哑光质感、抗老化、防褪色、耐冲击、不易变形。
4.适配兼容
兼容六类、超五类网络模块及语音电话模块，端口标识清晰，支持标准布线端接规范。</t>
  </si>
  <si>
    <t>单口网络面板</t>
  </si>
  <si>
    <t>1.规格标准
采用国标86型单口信息网络面板，适配常规暗装底盒明装安装，符合GB/T50311、YD/T综合布线国家及行业标准。
2.结构设计
单孔模块化结构，兼容各类RJ45网络模块、语音模块；自带防尘防护门，卡扣式拼装结构，安装拆卸简便，端口标识清晰规范。
3.材质要求
采用优质阻燃ABS工程塑料，阻燃性能达标；表面哑光质感，抗老化、耐变黄、抗冲击、不易变形，适合长期室内使用。
4.兼容适配
可适配超五类、六类网络模块及语音电话模块，通用性强，满足办公、住宅、弱电工程布线点位使用。</t>
  </si>
  <si>
    <t>双口网络面板(语音+数据)</t>
  </si>
  <si>
    <t>六类模块</t>
  </si>
  <si>
    <t>1.执行标准
符合GB/T50311、YD/T综合布线国家标准及行业规范，Cat.6六类传输性能等级。
2.规格结构
RJ458芯卡接式六类非屏蔽信息模块，适配86型单口/双口网络面板、配线架安装，支持T568A、T568B两种端接方式。
3.传输性能
满足六类全带宽传输要求，衰减、串扰、回波损耗等电气指标合规，支持千兆、万兆以太网及语音、数据业务长期稳定传输。
4.材质工艺
IDC接线端子磷青铜镀金处理，抗氧化、接触电阻小、插拔寿命长；外壳采用阻燃ABS工程塑料，绝缘阻燃、抗老化、不易变形。
5.安装适配
自带防尘结构，端接卡扣牢固，施工便捷；兼容六类布线系统整条链路组网使用</t>
  </si>
  <si>
    <t>语音模块</t>
  </si>
  <si>
    <t>1.执行标准
符合GB/T50311、YD/T综合布线国家及行业标准，适配语音电话布线系统使用。
2.规格结构
RJ45语音信息模块，卡接式结构，兼容86型信息面板、配线架安装；支持T568A、T568B标准端接方式。
3.电气与材质
IDC接线端子采用优质磷青铜，镀金防锈抗氧化，接触性能稳定；外壳采用阻燃ABS工程塑料，绝缘、耐老化、抗冲击、阻燃等级达标。
4.使用性能
适配电话语音、弱电对讲等业务传输，插拔次数高、长期使用不松动，防尘设计，适合室内点位长期部署。
5.适配兼容
可与常规单口/双口网络面板、110配线架、语音跳线配套使用等语音布线工程。</t>
  </si>
  <si>
    <t>6类非屏蔽水晶头</t>
  </si>
  <si>
    <t>6类非屏蔽水晶头
包装:100颗/盒;
1.执行标准
符合GB/T50311、YD/T综合布线国家标准及行业规范，Cat.6六类非屏蔽传输等级。
2.结构规格
8P8C六类非屏蔽RJ45水晶头，适配六类网线压制使用，分体式/一体式结构可选，排线规整、定位精准。
3.材质工艺
弹片采用高韧性塑胶，不易断裂；金属插片为高纯度磷青铜镀金触点，抗氧化、耐腐蚀、接触电阻小，插拔寿命长。
4.电气性能
满足六类链路衰减、串扰、回波损耗等电气指标要求，支持千兆、万兆网络数据稳定传输。
5.适配使用
适配国标六类非屏蔽双绞线，可用于制作网络跳线、设备对接端头</t>
  </si>
  <si>
    <t>盒</t>
  </si>
  <si>
    <t>光缆熔纤</t>
  </si>
  <si>
    <t>1.执行标准
施工及工艺符合GB/T、YD/T通信光缆工程施工、光纤接续及线路验收国家标准与行业规范。
2.施工内容
包含光缆开剥、纤芯整理、清洁对位、光纤熔接、热缩套管加固、盘纤收纳、标识挂牌、余纤规整、ODF箱/配线架内固定安装全套工序。
3.接续性能
采用高精度熔接设备熔接，单芯熔接损耗符合国标规范，接续点抗拉、抗压、防潮防护到位；无断纤、错纤、衰耗超标现象。
4.工艺要求
熔接后纤芯弯曲半径符合规范，盘纤整齐、固定牢靠；全程做光路测试、衰耗记录，提供熔接测试台账及验收资料。
5.适用场景
室外光缆、室内光缆</t>
  </si>
  <si>
    <t>芯</t>
  </si>
  <si>
    <t>六类网线</t>
  </si>
  <si>
    <t>1.执行标准
符合《GB/T50311综合布线系统工程设计规范》《YD/T1019接入网用非屏蔽对绞电缆》，性能达到Cat.6六类标准，传输带宽≥250MHz。
2.导体材质与线径
4对8芯实心导体，高纯无氧铜材质，严禁铜包铝、铜包铜、杂铜；
线规23AWG，单芯导体直径≥0.57mm，直流电阻、导通性能符合国标要求。
3.内部结构
内置十字塑料隔离骨架，线对采用不同节距绞合结构，有效抑制串扰、衰减、回波损耗，保障六类传输性能。
4.绝缘及护套材质
线对绝缘：高密度聚乙烯PE绝缘，绝缘层厚薄均匀、耐压绝缘性好；
外护套：优质环保PVC阻燃护套（可选低烟无卤），耐老化、耐拖拽、防腐蚀、柔韧性强、阻燃环保，适合室内桥架、线管长期敷设。
5.传输与机械性能
支持千兆、万兆以太网传输；弯折、抗压、耐温、防潮等环境及机械性能符合国标；整箱线序规整、无扭曲、信号传输稳定。</t>
  </si>
  <si>
    <t>箱</t>
  </si>
  <si>
    <t>PVC线槽</t>
  </si>
  <si>
    <t>1.执行标准
符合GB/T8815、GB/T14472塑料线槽及阻燃电气辅材国家标准，阻燃等级达标，适用于室内电气、弱电布线。
2.规格尺寸
标称规格≥20mm×10mm；槽体壁厚均匀，卡扣配合紧密，盖板拆装顺畅，直线度好、不变形。
3.材质要求
采用全新PVC聚氯乙烯阻燃原料，不掺回收杂料；质地坚韧、韧性好，抗冲击、不易脆裂、耐老化、耐黄变。
4.阻燃性能
具备离火自熄阻燃特性，绝缘性能优良，防潮防腐、耐酸碱，适合室内墙面、明装布线使用。
5.工艺与适配
槽体边角圆滑，走线空间充足；配套同规格弯头、三通、终端堵头、转角等配件通用，施工适配性强。</t>
  </si>
  <si>
    <t>米</t>
  </si>
  <si>
    <t>1.执行标准
符合GB/T8815、GB/T14472塑料线槽及阻燃电气辅材国家标准，阻燃等级达标，适用于室内电气、弱电布线。
2.规格尺寸
标称规格≥20mm×14mm；槽体壁厚均匀，卡扣配合紧密，盖板拆装顺畅，直线度好、不变形。
3.材质要求
采用全新PVC聚氯乙烯阻燃原料，不掺回收杂料；质地坚韧、韧性好，抗冲击、不易脆裂、耐老化、耐黄变。
4.阻燃性能
具备离火自熄阻燃特性，绝缘性能优良，防潮防腐、耐酸碱，适合室内墙面、明装布线使用。
5.工艺与适配
槽体边角圆滑，走线空间充足；配套同规格弯头、三通、终端堵头、转角等配件通用，施工适配性强。</t>
  </si>
  <si>
    <t>弱电桥架200*100</t>
  </si>
  <si>
    <t>1.执行标准
符合GB/T23639、CECS31:2017电缆桥架国家标准及弱电工程设计规范，适用于建筑弱电、网络、监控、通信线缆敷设。
2.规格尺寸
桥架标称规格：宽≥200mm×≥高100mm；
槽式/梯式弱电专用桥架，外型规整、切口平整、无毛刺，直线度、平整度符合国标。
3.材质要求
采用优质Q235镀锌板，表面镀锌层均匀、防锈防腐、耐氧化；
也可选用喷塑防火、不锈钢材质，整体机械强度高、不易变形。
4.板材厚度
主体侧板、底板壁厚国标常规厚度≥1.2mm；
板材厚薄均匀，承载力强，满足多层线缆敷设荷载要求。
5.配套附件
含同规格水平弯、垂直弯、三通、四通、变径、终端封头、支架、托臂、连接螺栓、接地连接件等全套安装附件；配件与桥架同材质、同工艺，互换性强，安装牢固。
6.性能工艺
接地性能良好，防干扰、防静电；镀锌/喷塑层附着力强，耐酸碱、耐老化；适用于室内机房、走廊、管井、园区弱电主干线缆敷设。</t>
  </si>
  <si>
    <t>M</t>
  </si>
  <si>
    <t>拆除PVC</t>
  </si>
  <si>
    <t>1.拆除PVC线管（内含网线，一起拆除，不回收）</t>
  </si>
  <si>
    <t>恢复墙面</t>
  </si>
  <si>
    <t>1.恢复墙面刷白，局部修补→打磨→两遍腻子→两遍白色乳胶漆</t>
  </si>
  <si>
    <t>平方米</t>
  </si>
  <si>
    <t>辅材</t>
  </si>
  <si>
    <t>含机打标签纸、工固定件、扎带、绝缘胶布、铁丝、光缆牌
1.机打标签纸
符合国家标识标签相关标准，采用防水、防撕、耐刮、耐老化合成纸质材；附着力强、不易脱落，耐高温、耐低温，适配工程标签打印机；打印字迹清晰不褪色，适合室外、机房、管线长期标识使用。
2.工程固定件（膨胀管、膨胀螺丝、自攻钉等）
采用优质金属+塑料材质，符合建筑安装紧固件国标；强度高、锚固牢靠、抗老化、防锈防腐；适配墙体、桥架、立杆、光缆金具固定安装，规格标准、通用性强。
3.尼龙扎带
采用全新阻燃PA66尼龙材质，符合电气辅材阻燃国标；韧性强、不易脆断、抗拉强度高、锁紧牢固；耐高低温、防老化、绝缘性好，适用于线缆捆扎、光缆整理、设备布线固定。
4.绝缘胶布（电工胶带）
符合GB/T电工绝缘胶带标准，采用优质PVC阻燃基材；绝缘耐压、阻燃离火自熄，粘性强、不易脱胶、耐酸碱、防潮防腐；适用于线路接头绝缘包裹、弱电电气防护。
5.镀锌铁丝
采用优质热镀锌低碳铁丝，符合金属线材国标；镀锌层均匀防锈、抗拉不易断、软硬适中；用于光缆捆扎、桥架绑扎、线路临时固定、施工加固牵引。
6.光缆标识牌（光缆牌）
采用PVC/ABS硬质工程塑料或铝合金材质，耐日晒、耐雨淋、防腐蚀、不褪色、不易碎裂；板面平整便于手写/机打编号、路由、纤芯信息；符合通信线路标识规范，用于光缆接头、杆路、管道、机房挂牌标识。</t>
  </si>
  <si>
    <t>弱电机房</t>
  </si>
  <si>
    <t>一</t>
  </si>
  <si>
    <t>设备中心</t>
  </si>
  <si>
    <t>（一）</t>
  </si>
  <si>
    <t>电气系统</t>
  </si>
  <si>
    <t>UPS输出柜</t>
  </si>
  <si>
    <r>
      <t>UPS输出柜、定制
1.符合GB/T7251.1-2023、GB/T7260.1-2023、GB/T7260.3-2024配电柜及UPS系统安全、性能、试验国标；适配室内机房、弱电间、数据中心等场景。
2.尺寸：按现场定制高度/宽度/深度
3.结构：落地式、前后维护，进出线方式支持上进上出/下进下出；
4.防护等级：IP20（防手指触碰、防尘），机柜门锁可靠、钣金厚度≥1.5mm
5.柜体：优质冷轧钢板，表面静电喷塑（防腐防锈、耐老化），颜色默认RAL7035（浅灰）；
6.内部：热镀锌横梁、安装立柱，可灵活调节层板/断路器安装位；
7.接地：专用接地排、接地螺栓，接地电阻≤0.1</t>
    </r>
    <r>
      <rPr>
        <sz val="10"/>
        <color theme="1"/>
        <rFont val="Calibri"/>
        <charset val="134"/>
      </rPr>
      <t>Ω</t>
    </r>
    <r>
      <rPr>
        <sz val="10"/>
        <color theme="1"/>
        <rFont val="宋体"/>
        <charset val="134"/>
      </rPr>
      <t>，保障电气安全</t>
    </r>
  </si>
  <si>
    <t>弱电桥架300*100</t>
  </si>
  <si>
    <t>1.执行标准
符合GB/T23639、CECS31:2017电缆桥架国家标准及弱电工程设计规范，适用于建筑弱电、网络、监控、通信线缆敷设。
2.规格尺寸
桥架标称规格：宽≥300mm×≥高100mm；
槽式/梯式弱电专用桥架，外型规整、切口平整、无毛刺，直线度、平整度符合国标。
3.材质要求
采用优质Q235镀锌板，表面镀锌层均匀、防锈防腐、耐氧化；
也可选用喷塑防火、不锈钢材质，整体机械强度高、不易变形。
4.板材厚度
主体侧板、底板壁厚国标常规厚度≥1.5mm；
板材厚薄均匀，承载力强，满足多层线缆敷设荷载要求。
5.配套附件
含同规格水平弯、垂直弯、三通、四通、变径、终端封头、支架、托臂、连接螺栓、接地连接件等全套安装附件；配件与桥架同材质、同工艺，互换性强，安装牢固。
6.性能工艺
接地性能良好，防干扰、防静电；镀锌/喷塑层附着力强，耐酸碱、耐老化；适用于室内机房、走廊、管井、园区弱电主干线缆敷设。</t>
  </si>
  <si>
    <t>强电桥架200*100</t>
  </si>
  <si>
    <t>1.执行标准
符合GB/T23639-2009《电缆桥架》、CECS31:2017《电缆桥架安装设计规范》，满足工业与建筑强电配电线路敷设、防火防腐及电气安全国标要求。
2.规格尺寸
桥架标称规格：宽≥200mm×≥高100mm；
槽式/梯式强电专用桥架。
3.材质要求
采用优质Q235镀锌板，表面镀锌层均匀、防锈防腐、耐氧化；
也可选用喷塑防火、不锈钢材质，整体机械强度高、不易变形。
4.板材厚度
主体侧板、底板壁厚国标常规厚度≥1.5mm；
板材厚薄均匀，承载力强，满足多层线缆敷设荷载要求。
5.配套附件
含同规格水平弯、垂直弯、三通、四通、变径、终端封头、支架、托臂、连接螺栓、接地连接件等全套安装附件；配件与桥架同材质、同工艺，互换性强，安装牢固。
6.性能工艺
接地性能良好，防干扰、防静电；镀锌/喷塑层附着力强，耐酸碱、耐老化；适用于室内机房、走廊、管井、园区强电主干线缆敷设。</t>
  </si>
  <si>
    <t>双管日光灯</t>
  </si>
  <si>
    <t>1.双管日光灯</t>
  </si>
  <si>
    <t>盏</t>
  </si>
  <si>
    <t>1.86型底盒、螺丝等、灯电源线、开关；</t>
  </si>
  <si>
    <t>项</t>
  </si>
  <si>
    <t>(二)</t>
  </si>
  <si>
    <t>UPS系统</t>
  </si>
  <si>
    <t>UPS主机</t>
  </si>
  <si>
    <t>80kVAUPS
1.执行标准
符合GB/T7260.1、GB/T7260.3、GB/T7251.1不间断电源及低压成套设备国家标准；具备正规检测、资质齐全，适配机房、弱电间、配电室工程使用。
2.额定基本参数
额定容量：80kVA
制式：三相输入三相输出
输入电压：380V±15%，50Hz
输出电压：380V/220V，稳压精度≤±1%
工作模式：在线双变换纯在线式，零切换时间
功率因数：输入≥0.95，输出≥0.9
3.柜体材质与钣金厚度
柜体材质：优质冷轧钢板，表面静电喷塑，，防锈防腐耐老化。
钣金厚度：
柜门≥1.5mm，柜体框架及侧板、底板≥1.2mm；
结构牢固、承重强、不变形。
防护等级：室内机型IP20，防尘、防误触碰。
4.外形与结构尺寸
立式标准机柜结构，进出线可下进下出/上进上出；
整机尺寸为行业通用标准尺寸，可按现场机房排布微调适配，前后开门、双侧可维护，内部布线规整、预留蓄电池接线位及扩容空间。
5.配置及配套附件
主机标配：智能监控显示屏、过载/短路/过压/欠压/过热保护、手动维护旁路；
通讯功能：支持RS485/以太网，可接入动环监控系统；
配套附件：专用铜排、连接线缆、接地套件、固定底座、安装紧固件、运维说明书、检测资料；
6.工作环境性能
具备防雷、抗干扰、静音运行，适合长期不间断在线运行。
7.硬件质保服务：≥三年原厂硬件质保</t>
  </si>
  <si>
    <t>阀控式铅酸电池</t>
  </si>
  <si>
    <r>
      <rPr>
        <sz val="10"/>
        <color theme="1"/>
        <rFont val="宋体"/>
        <charset val="134"/>
      </rPr>
      <t>12V150AH
1.执行标准
符合GB/T19638.1-2014、GB/T22473-2008、YD/T799-2010等国标及行业标准。
2.核心电气参数
额定电压：12V
额定容量：150AH（C10，25℃，1.80V/单体）
设计寿命：8–10年（25℃浮充）
自放电率：≤2%/月（25℃）
内阻：≈3.5–3.6m</t>
    </r>
    <r>
      <rPr>
        <sz val="10"/>
        <color theme="1"/>
        <rFont val="Calibri"/>
        <charset val="161"/>
      </rPr>
      <t>Ω</t>
    </r>
    <r>
      <rPr>
        <sz val="10"/>
        <color theme="1"/>
        <rFont val="宋体"/>
        <charset val="134"/>
      </rPr>
      <t>（满电，25℃）
短路电流：≈3300–3400A
3.材质与结构
壳体：阻燃ABS塑料，氧指数≥28%，防漏液、抗老化。
极板：铅钙多元合金板栅，正极高温固化，耐腐蚀、寿命长。
隔板：AGM超细玻璃纤维（胶体款配胶体电解质），密封免维护。
端子：铜质镀锡（M8），防腐、导电好，通用互换。
结构：阀控密封式，内置安全阀，防爆、防酸雾，免维护。
3.硬件质保服务：≥三年原厂硬件质保</t>
    </r>
  </si>
  <si>
    <t>节</t>
  </si>
  <si>
    <t>电池架</t>
  </si>
  <si>
    <t xml:space="preserve">每个电池架满足装150AH蓄电池≥32节
1.执行标准
符合GB/T19638.1、YD/T799、通信及机房蓄电池安装相关国家及行业规范，结构承重、安全防护、防腐接地均满足机房UPS、直流屏配套使用要求。
2.规格容量
电池架设计满足安装12V150AH阀控蓄电池数量≥32节，层距、间距适配150AH电池外形尺寸，排布规整、预留散热及检修操作空间。
3.材质与工艺
采用优质冷轧钢板/热镀锌钢材，整体酸洗磷化、静电喷塑防腐处理；表面涂层附着力强、防锈耐老化、不易掉漆；框架承重横梁厚实，整体结构稳固不变形、抗震动。
4.结构与厚度
整体多层组合式钢架，装配式模块化结构，现场拼装便捷；主立柱、承重横梁板材厚度符合国标承重要求，承载力满足满配32节150AH电池长期荷载；设置防倾倒、防滑移限位结构，防止电池移位倾倒。
5.配套附件
标配固定立柱、承重横梁、层隔板、电池限位挡块、接地连接件、成套紧固螺栓、安装说明书、合格证；整体预留接地点位，电气接地导通可靠，满足机房安全规范。
</t>
  </si>
  <si>
    <t xml:space="preserve">1.其他配件
电源线、管材等其他配件
</t>
  </si>
  <si>
    <t>(三)</t>
  </si>
  <si>
    <t>空调系统</t>
  </si>
  <si>
    <t>精密3P柜机</t>
  </si>
  <si>
    <t>精密3P柜机、含底座、铜管5米
1.执行标准
符合GB/T25858-2010、GB/T19413-2024、GB/T7725-2022、GB21455-2019精密空调及能效国标；具备恒温恒湿、全年连续运行能力等场景。
2.核心规格参数
规格：3P（机房精密柜机）
制冷量：7.5kW±0.2kW（25℃/50%RH）
制热量：≥9.0kW（含电辅）
电源：220V/380V±15%，50Hz
控温精度：±1℃，控湿精度：±5%RH
循环风量：≥2000m³/h
能效等级：一级
制冷剂：R410A/R32（环保型）
3.柜体材质与钣金厚度
材质：优质冷轧钢板，防锈防腐耐老化。
厚度：
内机柜门≥1.5mm，框架/侧板/底板≥1.2mm；
外机箱体≥1.5mm，承重支架≥2.0mm。
防护等级：内机IP20，外机IPX4。
4.配置及配套附件
主机标配：智能温控面板、过载/高压/低压/过热保护、来电自启、双风机、全年不停机设计。
核心部件：纯铜蒸发器/冷凝器、名牌压缩机、卧龙纯铜电机。
配套附件：专用连接铜管（≥5米）、保温棉、固定支架、减震垫、接地套件、安装紧固件、运维手册、合格证等。
5.硬件质保服务：≥三年原厂硬件质保</t>
  </si>
  <si>
    <t>(四)</t>
  </si>
  <si>
    <t>机柜系统</t>
  </si>
  <si>
    <t>机柜</t>
  </si>
  <si>
    <t>1.机柜规格需满足：600（宽）*1200（深）*2000（高）
机柜容量42U
2.机柜颜色：机柜采用砂纹黑色喷涂，色标RAL-9004。
3.机柜标准：符合ANSI/EIARS-310-D、IEC297-2、DIN41491;PART1、DIN41494;PART7、GB/T3047.2-92标准;兼容ETSI标准。
4.机柜需满足如下特点：
·单开平板六角网孔前门,双开平板六角网孔后门。前后门配亮片高级典雅锁。
·前后腔严密封闭，避免冷空气泄漏，节省能源，降低机房PUE水平。
·预留柜顶中部、柜底中部两侧走线口，所有走线口安装有可按走线量撕开的走线孔盖，避免了毛刷孔盖的漏风、翘曲、易燃问题，安全节能。
·机柜前立柱带鱼骨理线槽，理顺前部线缆向上、向后、向左右导出，上出线不需要转弯，不影响服务器安装。
·宽大、内凹的后立柱PDU及线缆安装空间，大量理线极为方便，线缆上出口直通不用转弯。
·可拆卸侧门，侧门内部锁定，可按需制成拼装式结构，安装时不受门和电梯尺寸的限制，也可以焊接成一体。
·可在机柜内部调节支脚高度，固定支脚能够在并柜时自由调整，满足一些没有静电地板只有防静电环氧地坪的机房环境下的使用。
5.机柜承载要求：超强的2000KG动态承载能力以及2000KG静态承载能力。
6.机柜材料需满足：使用强度大于235兆帕的钢板；方孔条、辅助方孔条、L导轨为镀铝锌板，其余为优质冷轧SPCC钢板。机柜方孔条：2.0mm机柜前框架后框架梁：1.5mm.框架上下侧横梁框架中间侧横梁：1.5mm其他：1.2mm
7.防护等级和表面处理：汽车等级的阴极电泳底涂，高温盐雾耐蚀达400小时以上。
8.机柜配置要求：
机柜配置2块隔板，单块隔板承重≥50公斤。
机柜配置1个8位PDU电源，输入10A，输出10A新国标插孔，带指示灯。
机柜配置T25头螺丝螺母40套，固定承重支脚4只。</t>
  </si>
  <si>
    <t>利旧5楼机柜，只算搬迁及安装费，不含材料费</t>
  </si>
  <si>
    <t>1.电气规格
额定输入：≥32A，220VAC
输出接口：≥16位国标10A五孔插座,≥4位国标16A三孔插座
接入方式：支持三相/单相输入，输入线缆适配32A大功率接线
承载功率：满足32A满负荷长期稳定运行，具备过载、短路保护
2.结构规格
安装方式：标准机柜19英寸机架式安装
材质：金属壳体，冷轧钢板，表面绝缘阻燃喷塑
防护：具备防漏电、防浪涌、阻燃耐高温特性，机柜专用工业级PDU
3.安全功能
自带总开关/空气开关过载保护
具备防雷击、防浪涌功能
内部铜排一体化导通，接触良好、温升低
绝缘等级高，适配机房网络、通信设备长期供电</t>
  </si>
  <si>
    <t>(五)</t>
  </si>
  <si>
    <t>机房装修</t>
  </si>
  <si>
    <t>天花板底及地面找平</t>
  </si>
  <si>
    <t>1、水泥沙浆找平；</t>
  </si>
  <si>
    <t>天花板底及地面扫防尘漆</t>
  </si>
  <si>
    <t>1、耐水性：A级；</t>
  </si>
  <si>
    <t>墙面扇灰、扫墙面漆</t>
  </si>
  <si>
    <t>1、专业防水漆；</t>
  </si>
  <si>
    <t>拆除门及封墙</t>
  </si>
  <si>
    <t>防鼠板</t>
  </si>
  <si>
    <t>1、定制；</t>
  </si>
  <si>
    <t>甲级防火单开门</t>
  </si>
  <si>
    <t>扇</t>
  </si>
  <si>
    <t>（六）</t>
  </si>
  <si>
    <t>机房防雷接地</t>
  </si>
  <si>
    <t>电源专用防雷器</t>
  </si>
  <si>
    <t>1、100K，当设备进入雷电交流时，防雷芯片对地导通泄流降压，让设备进行正常运行</t>
  </si>
  <si>
    <t>机房接地电缆</t>
  </si>
  <si>
    <t>1、机柜、地极接地电缆；</t>
  </si>
  <si>
    <t>1、绝缘纸、扎带等；</t>
  </si>
  <si>
    <t>（七）沉重支架</t>
  </si>
  <si>
    <t>UPS电池箱安装基础</t>
  </si>
  <si>
    <t>(八)</t>
  </si>
  <si>
    <t>消防系统</t>
  </si>
  <si>
    <t>七氟丙烷柜式灭火装置</t>
  </si>
  <si>
    <t>1.系统储存压力：≥2.5MPa；
2.喷头工作压力：PC≥0.6MPa；
3.体喷放时间：≤8S；4.容量≥90L;
4.硬件质保服务：≥三年原厂硬件质保</t>
  </si>
  <si>
    <t>七氟丙烷灭火剂</t>
  </si>
  <si>
    <t>灭火剂无色无味气体，不含溴和氯元素，不破坏臭氧，符合环保要求</t>
  </si>
  <si>
    <t>kg</t>
  </si>
  <si>
    <t>泄压口</t>
  </si>
  <si>
    <t>0.12m²尺寸400*400mm配套</t>
  </si>
  <si>
    <t>气体灭火控制器</t>
  </si>
  <si>
    <t>控制主机，单防区（含火灾报警和气体灭火功能）</t>
  </si>
  <si>
    <t>放气指示灯</t>
  </si>
  <si>
    <t>无极性电源(24V)两总线接入</t>
  </si>
  <si>
    <t>智能型声光报警器</t>
  </si>
  <si>
    <t>非编码声光报警器24V通用声光</t>
  </si>
  <si>
    <t>紧急启停按钮</t>
  </si>
  <si>
    <t>灭火区的入口、通道设紧急启动按钮，通过手动将启动信号及时的传送到控制主机</t>
  </si>
  <si>
    <t>光电感烟探测器</t>
  </si>
  <si>
    <t>0响应时间：报警20秒、故障30秒；指示灯：报警远程输出，故障远程输出，环境温度：-30℃-55℃；湿度：10%-93％RH无凝结</t>
  </si>
  <si>
    <t>感温探测器</t>
  </si>
  <si>
    <t>非编址型，需配接专用接口模块；探测器为A2类感温探测器，同时兼具有S和R功能；稳定性高。抗灰尘附着、抗电磁干扰、抗腐蚀、抗环境温度影响能力强；抗潮湿能力强，可适应不同气候环境的要求；</t>
  </si>
  <si>
    <t>消防信号线、接线盒、金属软管及其他配套辅材、及安装</t>
  </si>
  <si>
    <t>(九)</t>
  </si>
  <si>
    <t>动环监控</t>
  </si>
  <si>
    <t>机房动环</t>
  </si>
  <si>
    <t>1.满足机房动力环境监控系统报警主机温度湿度市电漏水检测烟雾</t>
  </si>
  <si>
    <t>安防系统</t>
  </si>
  <si>
    <t>前端设备</t>
  </si>
  <si>
    <t>400W枪型摄像机（室内）</t>
  </si>
  <si>
    <t>400W枪型摄像机
1.传感器1/2.7"ProgressiveScanCMOS
2.最低照度（彩色）0.005Lux
3.宽动态数字宽动态
4.镜头焦距4/6/8/12mm可选
5.红外波长850nm
6.防过曝支持
7.补光距离（红外）≥50m
8.补光距离（白光）≥30m
9.最大分辨率2560×1440
10.编码（主/子）H.265+智能编码
11.音频内置麦克风×1
12.网口1×10/100M
13.供电DC12V±25%/PoEaf
14.防护IP67
15.硬件质保服务：≥三年原厂硬件质保</t>
  </si>
  <si>
    <t>400W枪型摄像机（室外）</t>
  </si>
  <si>
    <t xml:space="preserve">400W枪型摄像机
1.传感器类型1/2.7"ProgressiveScanCMOS
2.最低照度彩色：0.005Lux
3.宽动态类型数字宽动态
4.可选焦距&amp;视场角4mm：水平70°/垂直35°/对角85°6mm：水平46°/垂直24°/对角54°8mm：水平43°/垂直24°/对角50°12mm：水平27°/垂直15°/对角31°
5.红外波长850nm
6.防补光过曝支持
7.补光灯类型智能补光，可切换白光灯、红外灯
8.补光距离红外最远50m，白光最远30m
9.最大分辨率2560×1440（400万）
10.视频压缩标准主码流：H.265（支持超级智能编码）子码流：H.265
11.音频配置1个内置麦克风
12.网络接口1个RJ4510M/100M自适应以太网口
13.恢复出厂设置支持客户端/浏览器恢复
14.供电方式DC12V±25%（防反接）、PoE(IEEE802.3afClass3)
15.功耗参数DC12V：0.42A，最大5WPoE供电：最大6.5W
16.电源接口Ø5.5mm圆口
17.防护等级IP67
18.硬件质保服务≥三年原厂硬件质保
</t>
  </si>
  <si>
    <t>400W枪型摄像机（行为分析）</t>
  </si>
  <si>
    <t>400W枪型摄像机
1.传感器类型1/2.7"ProgressiveScanCMOS
2.最低照度彩色：0.005Lux@（F1.2，AGCON），0LuxwithLight；黑白：0.001Lux@（F1.2，AGCON），0LuxwithIR
3.宽动态120dB
4.焦距&amp;视场角2.8mm：水平103.6°，垂直57.2°，对角121.6°
5.补光灯配置鳞镜补光，默认红外850nm，可切换暖白光；支持防补光过曝，可开关，开启后支持自动/手动调节，手动可按距离等级控亮度
6.补光距离2.8mm镜头最远补光30m
7.最大分辨率2688×1520
8.视频压缩标准主码流：H.265/H.264；子码流：H.265/H.264/MJPEG；第三码流：H.265/H.264
9.存储卡扩展内置MicroSD/MicroSDHC/MicroSDXC插槽，最大支持512GB
10.RS-485接口1路RS-485，半双工模式，自适应海康、PELCO-P、PELCO-D协议
11.网络接口1个RJ4510M/100M自适应以太网口
12.出线方式外甩线
13.电源输出DC12V，100mA
14.复位功能支持复位
15.音频配置1路输入（Linein），1路输出（Lineout），2个内置麦克风，1个内置扬声器
16.报警接口1路输入，1路输出；报警输入支持开关量，报警输出最大DC12V30mA
17.供电方式DC12V±20%（防反接保护）；PoE：IEEE802.3atClass4
18.功耗参数DC：12V，1.08A，最大12.9W；PoE：最大13.2W
19.电源接口类型2芯电源接口
20.防护等级IP67
21.硬件质保服务≥三年原厂硬件质保</t>
  </si>
  <si>
    <t>400W热成像摄像机</t>
  </si>
  <si>
    <t>400W热成像摄像机
1.传感器类型氧化钒非制冷型探测器
2.热成像分辨率96×72
3.像元尺寸12μm
4.响应波段8～14μm
5.NETD＜55mK（25°C，F1.0）
6.焦距/视场角2mm，25°×18.75°
7.测温范围−20°C～150°C
8.测温精度±8°C或读数±8%（取大）
9.测温规则（专家）10点+10区域+1线，共21个
10.全屏测温支持
11.火点最远报警距离（0.1×0.1m）≥16m
12.吸烟检测最远报警距离≥4m
13.最小测温目标（0.1×0.1m）≥4m
14.吸烟过滤/太阳反光过滤支持
15.测温+火点+吸烟同时开启支持
16.传感器1/1.8"ProgressiveScanCMOS
17.分辨率2688×1520（400万）
18.光圈恒定F1.0
19.最低照度彩色：0.0005Lux@F1.0,AGCON；0LuxwithLight
20.补光类型/距离暖光补光，最远≥30m
21.双光融合支持
22.热成像AGC线性/直方图/自适应
23.DDE、3DDNR支持
24.内置白光灯/扬声器≥1白光灯+1扬声器，联动报警
25.报警输入≥2路DC0–5V
26.报警输出≥2路常开继电器
27.SD卡MicroSD，最大≥256GB
28.网口≥1路RJ4510/100M
29.供电DC12V±25%，PoEIEEE802.3afClass3
30.防护等级IP67
31.硬件质保服务≥三年原厂硬件质保</t>
  </si>
  <si>
    <t>枪型摄像机支架</t>
  </si>
  <si>
    <t>材质：铝合金
重量：最大承受重量为2KG
角度：调整角度：水平：360°，垂直：-45°~45°</t>
  </si>
  <si>
    <t>400W半球型摄像机（教室）</t>
  </si>
  <si>
    <t>400W半球型摄像机
1.图像传感器1/3"ProgressiveScanCMOS
2.最低照度彩色：0.005Lux@(F1.2,AGCON)；0LuxwithLight
3.宽动态120dB
4.调节角度水平：0~360°；垂直：0~75°；旋转：0~360°
5.焦距&amp;视场角2.8mm：水平102.7°/垂直55.3°/对角121.9°
6.4mm：水平83.7°/垂直43°/对角100.3°
7.6mm：水平51.8°/垂直27.9°/对角60.5°
8.补光灯类型白光、红外双补光；红外850nm
9.补光距离红外最远30m；白光最远20m
10.视频压缩主码流：H.265/H.264
11.子码流：H.265/H.264/MJPEG
12.第三码流：H.265/H.264
13.SD卡扩展最大512GB
14.内置麦克风1个
15.内置扬声器1个
16.音频接口1进（Linein）/1出（Lineout）；
17.报警接口1入1出；最大AC24/DC24V，1A
18.网口1×RJ4510/100M自适应
19.复位/恢复出厂支持按键+远程恢复
20.电源输出DC12V100mA
21.供电方式DC12V±25%（防反接）；PoE802.3afClass3
22.功耗DC：12V，0.75A，最大9W
23.电源接口Ø5.5mm圆口
24.防护等级IP67
25.硬件质保服务≥三年原厂硬件质保</t>
  </si>
  <si>
    <t>半球支架（教室）</t>
  </si>
  <si>
    <t>1.按现场情况定制</t>
  </si>
  <si>
    <t>400W半球摄像机</t>
  </si>
  <si>
    <t>400W半球摄像机
1.传感器类型1/2.7"ProgressiveScanCMOS
2.最高分辨率2560×1440@25fps
3.最低照度彩色0.005Lux
4.宽动态数字宽动态
5.图像增强背光补偿、强光抑制、3D数字降噪
6.安装调节角度水平0~360°，垂直0~75°，旋转0~360°
7.焦距&amp;视场角2.8mm：水平94°/垂直49°/对角114°
8.4mm：水平70°/垂直35°/对角85°
9.6mm：水平46°/垂直24°/对角54°
10.8mm：水平43°/垂直24°/对角50°
11.红外波长＞850nm
12.补光模式智能双补光，红外/白光可切换
13.防过曝功能支持SmartIR防红外过曝
14.补光距离红外≥30m，白光≥20m
15.音频配置至少1个内置麦克风
16.网络接口≥1路RJ4510/100M自适应
17.供电规格DC12V±25%防反接；IEEE802.3afClass3PoE
18.防护等级IP67
19.硬件质保服务≥三年原厂硬件质保</t>
  </si>
  <si>
    <t>400W球形摄像机</t>
  </si>
  <si>
    <t>400W球形摄像机
1.传感器1/2.8"ProgressiveScanCMOS
2.最低照度彩色0.005Lux@F1.6AGCON
3.黑白0.001Lux@F1.6AGCON，0Lux红外
4.宽动态真宽动态
5.变焦规格4.8~110.4mm，23倍光学变倍
6.视场角水平55°~2.7°
7.垂直33°~1.5°
8.对角61.5°~3.1°
9.补光配置红外补光，最远100m
10.云台旋转水平360°；垂直-15°~90°带自动翻转
11.运行速度键控0.1°~80°/s可调，预置点80°/s
12.编码帧率50Hz：25fps
13.60Hz：30fps，多分辨率可选
14.视频编码H.265、H.264、MJPEG
15.无线协议协议频段带宽匹配
16.拾音配置内置双MIC收音
17.网络接口1路RJ4510/100M自适应网口
18.存储扩展最高支持512GB本地存储
19.音频接口1进1出，电气参数符合要求
20.供电模式DC12V、IEEE802.3atPoE+
21.整机功耗最大18W，除雾加热1.6W，补光9W
22.附加功能支持恢复出厂、玻璃加热除雾
23.防护等级IP66，满足GB/T17626.5标准
24.硬件质保服务≥三年原厂硬件质保</t>
  </si>
  <si>
    <t>快球支架</t>
  </si>
  <si>
    <t xml:space="preserve">铂晶灰法兰式壁装支架
颜色：铂金灰
材质：铝合金
</t>
  </si>
  <si>
    <t>球机电源</t>
  </si>
  <si>
    <t>球形电源</t>
  </si>
  <si>
    <t>周界摄像机</t>
  </si>
  <si>
    <t>周界摄像机
1.传感器类型1/3"ProgressiveScanCMOS
2.最低照度彩色0.005Lux@F1.2AGCON，无光成像
3.宽动态120dB
4.焦距视场角4mm：水平83.7°/垂直43°/对角100.3°
5.6mm：水平51.8°/垂直27.9°/对角60.5°
6.8mm：水平39.4°/垂直21.8°/对角45.7°
7.补光类型红外+白光双补光，波长850nm
8.补光距离红外≤50m，白光≤30m
9.最大分辨率2688×1520
10.视频编码主码流H.265/H.264
11.子码流H.265/H.264/MJPEG
12.第三码流H.265/H.264
13.音视频配件内置1麦克风+1扬声器
14.网络接口1路RJ4510/100M自适应
15.恢复出厂网页、客户端远程恢复
16.工作环境-30℃~60℃，湿度＜95%无凝结
17.供电规格DC12V±25%防反接；IEEE802.3afClass3PoE
18.整机功耗DC最大10W，PoE最大12W
19.电源接口Φ5.5mm圆口
20.防护等级IP67
21.硬件质保服务≥三年原厂硬件质保</t>
  </si>
  <si>
    <t>周界支架</t>
  </si>
  <si>
    <t>材质：铝合金
角度：调整角度：水平：360°，垂直：-45°~45°</t>
  </si>
  <si>
    <t>二</t>
  </si>
  <si>
    <t>后端中心设备</t>
  </si>
  <si>
    <t>视频管理控制器</t>
  </si>
  <si>
    <t xml:space="preserve">1.2U双路标准机架式服务器
CPU：配置2颗C86架构3350处理器，单处理器物理核心数≥8核，主频≥3.0GHz，末级缓存容量≥16MB，线程数≥16线程，支持内存的最高速率≥3200MHz，通道数≥2，位宽≥64；
内存：配置64GDDR4，8根内存插槽，最大可支持扩展至1TB；
硬盘：≥2块600G10KSAS硬盘（Raid1），前置最大可选支持12块3.5寸(兼容2.5寸)热插拔SATA/SAS硬盘，后置最大可选支持2块2.5寸热插拔SATA/SAS硬盘，内置最大可选支持2块2.5寸非热插拔SATASSD硬盘，板载最大可选支持1个SATAM.2硬盘
阵列卡：配置SAS_HBA卡（支持RAID0/1/10）
PCIE扩展：最大支持4个标准PCIE插槽；
网口：标配板载2个千兆电口和2个PCIE千兆电口，可选配置2个万兆网口，支持选配10GbESFP+等多种网络接口
其他接口：标配1个IPMIRJ-45管理接口，位于机箱后部；7个USB3.0接口4个位于机箱后部，2个位于机箱前部，1个位于机箱内部；2个VGA接口1个位于机箱前部，1个位于机箱后部；
电源：配置550W（1+1）高效铂金CRPS冗余电源
2.硬件质保服务：≥三年原厂硬件质保
</t>
  </si>
  <si>
    <t>磁盘阵列</t>
  </si>
  <si>
    <t>1.4U机架式，36盘位
2.1+1冗余电源、冗余风扇，7×24小时稳定运行
3.1颗64位多核处理器
4.16GB，可扩展至64GB
5.1×240GB SSD（后置）
6.36个SATA接口，支持硬盘热插拔
7.4个2.5G数据网口，1个千兆管理口
8.1×COM、2×USB2.0(前置)、2×USB3.0(后置)、1×VGA(前置)、1×HDMI(后置)
9.1200W 1+1热插拔冗余电源，过压、过流、短路保护
10.最大600路，最大接入带宽1200Mbps
11.最大600路1080P@25帧
12.最大50张/S（单张500KB）
13.回放60路2Mbps；事件录像200路2Mbps
14.支持视频流、图片直写
15.ONVIF、GB/T 28181、RTSP等标准协议
16.支持VRAID、RAID5、6，降级可读写、全局热备、局部重构、数据快速恢复
17.定时/事件/手动录像；多条件检索、正序/定位/倍速回放、按需取流
18.BMC硬件级业务保护、智能编码优化、节省用户存储空间、画面对比、场景化参数自适应调整
19.支持AI编码压缩技术，压缩率根据情况定
20.硬件质保服务：≥三年原厂硬件质保</t>
  </si>
  <si>
    <t>企业硬盘</t>
  </si>
  <si>
    <t>20TB容量，3.5英寸，SATA3.0接口，7200RPM
氦气盘，CMR传统磁记录
传输速率285MB/s，512MB高速缓存，流畅存储视频有效防止丢帧
MTBF可达2,500,000小时
满足数据严苛的7*24小时运行可靠性、安全性的需求
支持5年有限质保服务
接口类型：SATA3.0
尺寸：3.5寸
转速：7200
平均读写功率（W）：6.4W
缓存：512MB
标称容量：20TB
刻录技术：CMR
接口传输速率（最大值）：6Gb/s
MTBF：2500000h
硬件质保服务：≥三年原厂硬件质保</t>
  </si>
  <si>
    <t>高清解码器</t>
  </si>
  <si>
    <t>解码分辨率：最高3200W像素
视频解码能力：H.264/H.265：支持2路3200W，或2路2400W，或4路1200W，或8路800W，或10路600W，或16路400W，或32路1080P，或64路720P及以下分辨率实时解码
MJPEG：4路1080P及以下分辨率实时解码
单口画面分割数：1,2,4,6,8,9,12,16,25,36
音频输入接口：2路HDMI内嵌
视频输入接口：2路HDMI1.4，最大支持4K（仅奇数口）
视频输出分辨率：3840×2160@30Hz、2560×1440@30Hz、1920×1200@60Hz、1920×1080@60Hz、1920×1080@50Hz、1680×1050@60Hz、1600×1200@60Hz、1280×1024@60Hz、1280×720@60Hz、1280×720@50Hz、1024×768@60Hz
视频输出LED带载能力：单口带载260W，宽度144～4096，高度144～2160，宽度2对齐，高度2对齐
视频输出接口类型：4路HDMI1.4，支持4K
机箱接口：RJ4510M/100M/1000Mbps自适应以太网接口*1；光口100base-FX/1000base-X*1，支持光电自适应；报警输入*8；报警输出*8；232接口*1（RJ45）；485接口*1；USB2.0接口*2
功耗：＜50W
硬件质保服务：≥三年原厂硬件质保</t>
  </si>
  <si>
    <t>视频解码格式：H.264，H.265，Smart264，Smart265，MJPEG
解码分辨率：最高3200W像素
视频解码通道：256
视频解码能力：H.264/H.265：支持8路3200W，或8路2400W，或16路1200W，或32路800W，或40路600W，或64路400W，或128路1080P，或256路720P及以下分辨率实时解码（每4个输出口一组，共享解码能力）
MJPEG：16路1080P及以下分辨率实时解码
单口画面分割数：1,2,4,6,8,9,12,16,25,36
场景数量：64
视频输出分辨率：3840×2160@30Hz、2560×1440@30Hz、1920×1200@60Hz、1920×1080@60Hz、1920×1080@50Hz、1680×1050@60Hz、1600×1200@60Hz、1280×1024@60Hz、1280×720@60Hz、1280×720@50Hz、1024×768@60Hz
视频输出LED带载能力：单口带载260W，宽度144～4096，高度144～2160，宽度2对齐，高度2对齐
视频输出接口类型：16路HDMI1.4，支持4K
视频输入分辨率：3840×2160@30Hz、1920×1200@60Hz、1920×1080@60Hz、1920×1080@50Hz、1280×720@60Hz、1280×720@50Hz、1600×1200@60Hz、1280×960@60Hz、1680×1050@60Hz、1440×900@60Hz、1366×768@60Hz、1280×1024@60Hz、1024×768@60Hz
【自定义分辨率】
1.60Hz，宽度800~1920，高度600~1200
2.30Hz，宽度800~3840，高度600~2160
3.宽度4对齐，高度2对齐
视频输入接口：2路HDMI1.4，最大支持4K（仅奇数口）
音频输入接口：2路HDMI内嵌
音频输出接口：16路HDMI内嵌或DB15转BNC独立音频输出
音频解码格式：G711-A，G711-U，G722.1，G726-16/U/A，MPEG，AAC-LC
功耗：＜150W
硬件质保服务：≥三年原厂硬件质保</t>
  </si>
  <si>
    <t>55寸拼接屏</t>
  </si>
  <si>
    <t>显示尺寸：≥55inch
背光源类型：LED
物理拼缝：3.5mm
物理拼缝公差：±0.8mm
物理分辨率：1920×1080@60Hz（向下兼容）
亮度：500±10%cd/m²
可视角：178°(水平)/178°(垂直)
对比度：1000:1
音视频输入接口：HDMI1.4×1,DVI×1,USB2.0×1
音视频输出接口：无
控制接口：RS-232IN×1,RS-232OUT×1,IRINx1
硬件质保服务：≥三年原厂硬件质保</t>
  </si>
  <si>
    <t>拼接屏支架</t>
  </si>
  <si>
    <t>产品配置：前封板后留空；
含侧封板、顶盖板，无后门结构</t>
  </si>
  <si>
    <t>拼接屏底座</t>
  </si>
  <si>
    <t>管理工作站</t>
  </si>
  <si>
    <t>CPU：≥i5-12400(6核/2.5GHz)x1;
CPU：≥i5-12400×1;
内存：≥8GBDDR43200×2;
硬盘1-SSD：≥256GM.2SSD×1;
硬盘2-HDD：≥1THDD5400转×1;
显卡：集成显卡;
显示器：≥23.8英寸×1;
DVD光驱：无光驱×1;
电源：350WTFX×1;
操作系统：Win10Home不激活×1;
硬件质保服务：≥三年原厂硬件质保</t>
  </si>
  <si>
    <t>三</t>
  </si>
  <si>
    <t>线缆及辅材</t>
  </si>
  <si>
    <t>4芯光缆</t>
  </si>
  <si>
    <t>1.类型
4芯室外/室内单模通信光缆，符合国家通信行业标准，适配弱电、机房、管线、架空、管道敷设场景。
2.光纤规格
采用G.652D单模光纤，芯数：4芯；传输损耗低、色散小，满足语音、数据、监控、通信专网传输需求。
3.结构与护套
松套层绞式结构，加强件抗拉抗压；
外护套采用PE阻燃防腐护套，耐老化、耐高低温、防鼠蚁、防潮防水；
具备良好的机械抗拉、抗压、弯曲性能，适合室外管道、架空、直埋及室内桥架敷设。
4.执行标准
符合YD/T、GB/T通信光缆相关国家标准，传输性能、机械性能、环境性能达标，支持长期稳定通信传输。</t>
  </si>
  <si>
    <t>12芯光缆</t>
  </si>
  <si>
    <t>1.类型
12芯室外/室内单模通信光缆，符合国家通信行业标准，适配弱电、机房、管线、架空、管道敷设场景。
2.光纤规格
采用G.652D单模光纤，芯数：12芯；传输损耗低、色散小，满足语音、数据、监控、通信专网传输需求。
3.结构与护套
松套层绞式结构，加强件抗拉抗压；
外护套采用PE阻燃防腐护套，耐老化、耐高低温、防鼠蚁、防潮防水；
具备良好的机械抗拉、抗压、弯曲性能，适合室外管道、架空、直埋及室内桥架敷设。
4.执行标准
符合YD/T、GB/T通信光缆相关国家标准，传输性能、机械性能、环境性能达标，支持长期稳定通信传输。</t>
  </si>
  <si>
    <t>48芯光缆</t>
  </si>
  <si>
    <t>1.类型
48芯室外/室内单模通信光缆，符合国家通信行业标准，适配弱电、机房、管线、架空、管道敷设场景。
2.光纤规格
采用G.652D单模光纤，芯数：24芯；传输损耗低、色散小，满足语音、数据、监控、通信专网传输需求。
3.结构与护套
松套层绞式结构，加强件抗拉抗压；
外护套采用PE阻燃防腐护套，耐老化、耐高低温、防鼠蚁、防潮防水；
具备良好的机械抗拉、抗压、弯曲性能，适合室外管道、架空、直埋及室内桥架敷设。
4.执行标准
符合YD/T、GB/T通信光缆相关国家标准，传输性能、机械性能、环境性能达标，支持长期稳定通信传输。</t>
  </si>
  <si>
    <t>单模光纤尾纤FC，1.5M</t>
  </si>
  <si>
    <t>1.光纤类型
采用G.652D单模光纤，符合GB/T、YD/T通信光纤国家标准及综合布线规范。
2.接头规格
两端为FC双工/FC单工连接器，陶瓷插芯，端面研磨精度高，插入损耗小、回波损耗性能优良。
3.线缆规格
尾纤长度≥1.5m，采用标准3.0mm阻燃光纤护套，柔韧性好、抗拉抗压、耐老化、防腐蚀。
4.工艺性能
插芯高精度陶瓷材质，插拔次数高，重复性好；光学损耗、机械性能、环境温湿度适应性均符合国家及通信行业标准。</t>
  </si>
  <si>
    <t>电源线</t>
  </si>
  <si>
    <t>1.规格结构
3芯×2.5mm²铜芯电源线，三根主线独立绝缘，整体护套包裹
导体采用国标高纯无氧铜丝，多股绞合，导电性能好、电阻低、韧性强、不易折断；
绝缘及外护套采用优质阻燃PVC材料，绝缘耐压、耐油、耐酸碱、防老化、防潮防腐。
2.性能参数
具备阻燃、耐温、抗拖拽、机械强度高</t>
  </si>
  <si>
    <t>1.规格结构
3芯×4mm²铜芯电源线，三根主线独立绝缘，整体护套包裹
导体采用国标高纯无氧铜丝，多股绞合，导电性能好、电阻低、韧性强、不易折断；
绝缘及外护套采用优质阻燃PVC材料，绝缘耐压、耐油、耐酸碱、防老化、防潮防腐。
2.性能参数
具备阻燃、耐温、抗拖拽、机械强度高</t>
  </si>
  <si>
    <t>超五类网线</t>
  </si>
  <si>
    <t>国标，305米一箱（室外防水）
1.铜芯材质：国标要求采用高纯无氧铜（纯度≥99.9%），禁止使用铜包铝、铜包铁等劣质材质，确保信号传输稳定、衰减低，适配长期高频使用需求，可满足各类单位布线的耐用性要求。
2.铜芯大小：单芯标称直径为0.50±0.02mm（23AWG），4对8芯双绞线结构，精准绞距设计以降低近端串扰（NEXT）。
3.传输性能：带宽≥100MHz，支持千兆以太网传输（速率可达1000Mbps），部分优质产品可支持2.5Gbps短距传输（55米内），回波损耗、衰减串音比（ACR）等指标均符合国标要求，适配多单位不同带宽需求。
4.结构与护套：采用4对双绞线（颜色分别为蓝/蓝白、橙/橙白、绿/绿白、棕/棕白），绝缘层为高密度HDPE聚乙烯，外护套可选用PVC或环保LSZH低烟无卤材质，屏蔽款（FTP/STP）配备铝箔全覆盖及接地引流线，抗干扰性能符合国标，适配机房、变频器旁等复杂环境布线。
5.电气与物理性能：特征阻抗100Ω，直流铜阻最大93Ω/km，绝缘阻抗大于100MΩ·m，抗电强度1kVDC1min不击穿；物理性能满足抗张强度、断裂伸长率等国标要求，工作温度范围-30～60℃，敷设温度≥-5℃，适配不同单位的室内外布线场景。</t>
  </si>
  <si>
    <t>水晶头</t>
  </si>
  <si>
    <t>超5类非屏蔽水晶头
包装:100颗/盒;
1.标准依据：YD/T926.3-2009、GB/T18015.5-2017、GB/T9028-2018（等效TIA/EIA-568.2-D）。
2.结构规格：8P8C（8芯），适配24AWG（0.45–0.51mm）超五类非屏蔽双绞线。
3.接触材质：磷青铜/黄铜叉片，镀镍+镀金（镀金厚度≥50μinch），三叉结构，接触电阻≤20mΩ。
4.外壳材质：环保阻燃PC，UL94V-0/V-2，绝缘电阻≥500MΩ。
5.传输性能：带宽≥100MHz，支持千兆（1000Mbps）及POE，符合568A/568B线序</t>
  </si>
  <si>
    <t>监控立杆</t>
  </si>
  <si>
    <t>1.执行标准
符合GB/T17211、GB50268、GB50057钢结构杆件、市政工程施工、防雷接地相关国家标准，适用于道路、园区、小区监控、安防摄像设备安装。
2.规格尺寸
立杆总高度：≥3.5米
杆体变径结构：上部管径φ114mm，下部管径φ165mm
配套横臂：长度≥1米
管壁厚度：杆体、横臂壁厚均≥2mm
标配含预埋地笼、混凝土基座、基础开挖及浇筑施工全套内容。
3.材质工艺
采用优质热镀锌钢管材质，整体酸洗磷化、静电喷塑防腐处理；表面光滑无毛刺、防锈、防腐、耐老化、抗风力强；杆体直度好、不变形，内部预留穿线孔，走线隐蔽安全。
4.结构与配置
整体一体式变径结构，焊接牢固、焊缝平整；横臂与立杆匹配安装，承重稳定；配套专用预埋地笼、固定法兰、加固肋板、接地螺栓；满足设备挂载、防雷接地、抗风抗震规范要求。
5.施工及基础要求
包含基础点位开挖、垫层浇筑、地笼预埋、混凝土现浇养护、回填夯实；基础尺寸、混凝土标号、埋深符合国标市政及安防立杆施工规范，整体牢固可靠、后期不下沉不倾斜。
6.配套附件
含地笼、法兰盘、加固筋、安装螺栓、接地连接件、防水胶圈、标识配件等全套安装辅材</t>
  </si>
  <si>
    <t>防水设备箱</t>
  </si>
  <si>
    <t>1.钢板厚≥1.5mm，含温控风扇，电源排插，抱杆抱箍。</t>
  </si>
  <si>
    <t>4口光纤配线架</t>
  </si>
  <si>
    <t>1.执行标准
符合GB/T39564.2-2020、YD/T778-2011光纤配线架国家标准及通信行业标准，兼容TIA/EIA-568国际2.技术参数
规格：4口（适配SC/FC/ST/LC适配器，兼容单工/双工）；19英寸标准机架式/壁挂式，1U高度。
材质：优质冷轧钢板，表面静电喷塑（黑色/灰色），防腐防锈；具备光缆固定、熔接、盘储、保护功能。
光学性能：插入损耗≤0.3dB，回波损耗≥50dB（单模）；支持850nm/1310nm/1550nm波长。
结构功能：自带理线单元、光缆固定装置、接地端子；防尘设计，端口清晰标识，支持免工具快速安装。</t>
  </si>
  <si>
    <t>辅材、接头盒、标签、吊牌等</t>
  </si>
  <si>
    <t>停车场管理系统</t>
  </si>
  <si>
    <t>道闸</t>
  </si>
  <si>
    <t>有效通行宽度：3742mm
通道宽度：4112mm
道闸高度：4750mm 
机身重量：毛重（51.7KG） 
开/关到位输出接口：各1组
开/关/停控制信号接口：各1组
红外/地感防砸信号接口：1组
485控制接口：1组 
杆子类型：直杆， 
道闸系列：四系列
工作温度和湿度：-30~70 °C 
尺寸(mm)：370*262*1060
防护等级：IP54
工作电压：AC220V
电机类型：直流无刷
运行噪声：60分贝
电机功率：250W
运行速度：抬杆：3s
落杆：3s 3.5s  4s（默认）</t>
  </si>
  <si>
    <t>出入口雷达</t>
  </si>
  <si>
    <t xml:space="preserve">功耗：＜3W
工作电压：9~32VDC
额定电流：＜0.25A
使用环境温度：-40~+85°C </t>
  </si>
  <si>
    <t>嵌入式终端</t>
  </si>
  <si>
    <t>屏幕尺寸：21.5inch
屏幕比例：16:9
分辨率：1920*1080 
存储功能：10W条名单，100W条过车记录 
音频输入：1路3.5MM标准输入
音频输出：1路3.5MM标准输出
报警输入：4路报警输入
报警输出：4路报警输出 
RS232接口：3路
RS485接口：1路
USB接口：4个USB接口
网络接口：双网卡， 1个千兆外网网口，5个百兆内网网口 
总车道数：4车道
存储：标配128G SSD。内部预留1个2.5英寸 SATA接口 
扬声器与MIC：内置2W*2扬声器 
供电方式：DC12V/5A适配器
供电功率：最大60W，平均20W
工作环境：工作温度0℃～40℃、工作湿度10%～90%</t>
  </si>
  <si>
    <t>一体抓拍机</t>
  </si>
  <si>
    <t xml:space="preserve">
传感器类型：1/3" Progressive Scan CMOS
最低照度：彩色0.04lx(F2.0,AGC ON)
黑白0.02lx(F2.0,AGC ON)
快门：1/25秒至1/40,000秒
镜头：3.1~6mm电动变焦镜头
自动光圈：DC驱动
数字降噪：3D数字降噪 
视频压缩标准：H.264/H.265/MJPEG
视频压缩码率：32 Kbps~16M bps 
图像格式：JPEG
最大图像尺寸：2688×1520
帧率：25fps(2688×1520)
图像设置：饱和度,亮度,对比度,白平衡,增益,3D降噪通过软件可调 
通用功能：心跳,密码保护,NTP校时 
图片格式：采用JPEG编码,图片质量可设
智能识别：车牌识别、车型识别、车标识别、车辆子品牌，车身颜色识别
补光灯控制：补光灯自动光控、时控可选；
通讯接口：1个RJ45 10M/100M 自适应以太网口 ，1个RS-232接口
补光灯：内置9颗LED补光灯
外部接口：2路触发输入；2路继电器输出，支持道闸开、关、停 
工作温度和湿度：-30℃~70℃,湿度小于90%(无凝结)
电源供应：AC100V~240V
功耗：35W MAX
防护等级：IP54</t>
  </si>
  <si>
    <t>出入口控制终端</t>
  </si>
  <si>
    <t>面板类型：非触控，高清LCD显示屏
屏幕尺寸：≥21.5inch
屏幕比例：16:9
分辨率：1920*1080
存储功能：10W条名单，100W条过车记录
音频输入：≥1路3.5MM标准输入
音频输出：≥1路3.5MM标准输出
报警输入：≥4路报警输入
报警输出：≥4路报警输出
RS232接口：≥3路
RS485接口：≥1路
USB接口：4个USB接口
网络接口：双网卡，1个千兆外网网口，5个百兆内网网口
总车道数：≥4车道
存储：标配128GSSD。内部预留1个2.5英寸SATA接口
扬声器与MIC：内置2W*2扬声器
供电方式：DC12V/5A适配器
供电功率：最大60W，平均20W
硬件质保服务：≥三年原厂硬件质保</t>
  </si>
  <si>
    <t>处</t>
  </si>
  <si>
    <t>出入口配件</t>
  </si>
  <si>
    <t>停车辅助-立柱硬件质保服务：≥三年原厂硬件质保</t>
  </si>
  <si>
    <t>安全道</t>
  </si>
  <si>
    <t>定制</t>
  </si>
  <si>
    <t>含机打标签纸、工固定件、扎带、绝缘胶布、铁丝、光缆牌</t>
  </si>
  <si>
    <t>一、教育综合安防管理系统</t>
  </si>
  <si>
    <t>综合安防管理平台</t>
  </si>
  <si>
    <t>系统管理基础包，提供业务应用依赖的基础资源信息及基础服务能力，包括系统基础信息、用户管理、用户权限管理、物联设备管理、事件联动、NTP校时服务、运行管理中心、统一开放能力等。
【功能介绍】
1、提供门户首页内容自定义能力，支持自定义快捷入口、自定义菜单内容、自定义页面元素设置；支持门户展示元素自定义，包括页面logo图标、修改网站标题、设置并添加网站外部链接；
2、提供统一的认证、鉴权管理、应用管理、菜单管理、用户管理、角色管理、组织管理、资源管理等能力；
3、提供用户权限管理能力，包括菜单权限、组织权限、区域权限、资源权限、功能控制权限；
4、提供组织、区域、设备、人员、卡片、车辆等资源统一管理；
5、提供用户安全管理，支持账户绑定用户mac地址及IP地址能力，提供账户安全设置，支持账户密码有效期设置，支持登录类型（Web端、PC客户端、移动端）和认证方式（密码、PKI）的配置；
6、提供NTP校时服务能力，支持对设备和服务器统一校时;
7、提供数据、服务等统一开放能力；
8、提供系统运行状态监测能力，包括运行服务监控、运行服务统计、运行数据报告和运行服务解析概览。
【门户工作台】
1、提供应用菜单导航、应用快捷入口能力；
2、提供告警统计、门禁通行统计、车辆通行统计、访客通行统计、设备在线趋势等展示内容
【事件中心】
提供系统报警事件接收、事件处理、事件联动、事件检索能力，提供场景化的事件联动应用（在“特定条件”下执行“特定动作”），报警事件产生时，可以通过多种方式、多种联动场景提醒安保人员，联动方式包含视频弹窗、视频上墙、录像联动、云台联动、短信联动、邮箱联动、IO联动、抓图联动、门禁反控联动等。
一、事件联动管理
1、支持事件联动规则配置管理，包括规则增删改查，支持自定义联动规则模板；
2、支持事件规则计划模板，包括全天候模式、工作日模式、周末模式及自定义模式；
3、支持多种报警事件配置联动，包括：视频事件、入侵报警事件、IO事件、门禁事件、停车场事件、可视对讲事件、行车监控事件、梯控事件、动环事件、紧急报警事件、人脸事件、卡口事件、消防事件、测温事件等事件联动动作配置；
4、提供7种高级联动规则模版配置，支持配置满足在指定时间段存在多个触发事件类型而联动多个并发动作的场景。
二、事件检索管理
1、支持报警事件自定义时间存储，最长支持36个月存储；
2、支持多种维度检索报警事件，包括：区域、位置、事件源、事件等级、时间、状态等维度；
3、支持事件详情查看，包括抓图、录像等；
4、支持对报警事件进行标记、处理以及导出。
【图上监控】
提供各类资源图上展示及控制操作，在地图上可展示各类资源点的地理位置，通过接收资源点报警事件，实现报警信息可视化展示。
1、支持地图配置能力，包含在线（高德）、离线GIS地图（高德、自定义）；
2、支持资源上图配置能力，实现资源的地图可视化展示及控制操作，资源类型包含监控点、报警输出、报警输入、门禁点、出入口、停车场、传感器、手持视频终端、园区卡口资源、防区、报警输入、报警输出、报警主机IO输出、消防设备等；
3、支持事件可视化监控能力，实时展示报警事件，支持历史报警事件查询；
4、支持针对移动GPS设备的运行轨迹回放能力，如单兵设备。
【移动APP】
面向管理人员、员工提供移动APP端应用，包含应用搜索、消息、待办及各类业务应用。
1、支持管理员和员工登录APP，根据管理员的角色权限展示对应的管理应用，员工端支持访客、食堂消费、考勤、场库导览、报修应用；
2、支持事件、消息、代办内容的提醒和查看功能，使管理人员能够实时知晓和处理业务事件；
3、提供安防管理应用，包括：视频预览、录像回放、图片查询、巡更、图上监控、报警监测、电瓶车管理应用；
4、提供综合管理应用，包括考勤、食堂消费、移动订餐、食堂配送、智慧广播、维修管理、人员信息采集应用；
5、提供通行管理应用，包括访客、门禁控制、车辆管理、移动岗亭应用；
6、提供人员进出、访客到访数据统计，提供设备在离线、告警信息的数据统计。
【规格参数】
1、支持管理最大组织数2000个，组织层级最大10级；
2、支持管理最大区域数2000个，区域层级最大10级；
3、支持管理最大人员数量5万；
4、支持管理最大卡片数量5万；
5、支持管理最大车辆数量3万；
6、支持最大的在线用户数1000个，并发登录用户数50个。
7、支持最大事件并发处理500条/秒（不带图片）；
8、支持联动上墙并发1次/秒；
9、支持最大每秒联动100个不同的视频点位进行抓图；
10、支持最大每秒联动100个不同的视频点位进行录像；
11、支持联动并发发邮件2封/秒；
12、支持短信联动（云信留客短信网关：1-2秒/条；
短信猫：70字符以下，10秒/条；
70字符以上分条发送，20秒/条；）
13、支持最大事件存储7200万条；
14、支持管理资源上图数量2万个。
硬件质保服务：≥三年原厂硬件质保</t>
  </si>
  <si>
    <t>视频监控</t>
  </si>
  <si>
    <t>一、视频预览
1.支持视频实时预览能力，实现预览窗口布局切换、预览画面自适应及全屏切换；
2.支持云台控制、实时抓图、紧急录像、即时回放、主子码流切换、声音开启\\关闭、辅屏预览（1个辅屏）、对讲、广播、报警输出控制的能力；
3.支持智能规则展示的能力（如：针对热成像设备温度信息实时展示）；
4.支持资源视图管理能力，以视图形式管理监控点、视频预览轮巡等自定义资源组，其中视图类型包含公有视图和私有视图；
5.支持全景视频监控预览能力，支持球型鹰眼、全景摄像机的全景模式；
二、录像回放
1.支持录像计划管理能力，支持实时录像计划、录像回传计划；
2.支持录像回放能力，支持多画面同步回放和异步回放切换、超高倍速回放、分段回放、录像下载、录像剪辑、录像标签、录像锁定、录像抓图；
三、图片监控
1.支持视频预览与图片实时监控模式切换能力，实现图片监控模式；
2.支持图片查询回放能力，实现按监控点、时间段展示抓拍图片；
3.支持图片自动播放能力，支持图片自动播放速度可设置；
4.支持图片下载能力；
四、视频上墙
1.支持电视墙场景管理能力，实现场景窗口配置、场景切换计划配置以及轮巡计划的管理；
2.支持上墙控制能力，实现场景一键上墙、场景切换、电视墙切换、监控点上下墙、轮巡控制操作；
五、视频事件
1.支持视频事件布撤防能力，可按计划模版进行布防，事件类型包括移动侦测、视频丢失、视频遮挡、报警输入、报警输出
硬件质保服务：≥三年原厂硬件质保</t>
  </si>
  <si>
    <t>路</t>
  </si>
  <si>
    <t>出入口车辆放行管理</t>
  </si>
  <si>
    <t>1、支持每秒过车处理30条；
2、单个岗亭每秒过车处理3条；
3、单个岗亭可管理车道数9个；
4、支持最大管理车道数量60个
5、支持管理最大固定车管理数量3万辆；
6、支持过车数据最大存储7500万条；
7、支持过车数据最大保存时长3年。
硬件质保服务：≥三年原厂硬件质保</t>
  </si>
  <si>
    <t>停车场车辆收费管理</t>
  </si>
  <si>
    <t>停车场车辆收费管理主要应用于商业综合体、景区、小区、学校、医院等停车场停车收费场景，提供车辆充值管理、收费规则管理、停车收费方式管理、岗亭收费员交接班管理、收费记录查询、收费报表统计等应用，通过无感支付、自助缴费机缴费、手机端缴费、自助付款码缴费、岗亭人工缴费、中心服务台人工缴费、单兵人工缴费等收费方式，支持现金、支付宝、微信、ETC等多种支付方式。
【功能介绍】
一、车辆充值管理
1、支持对车辆进行批量充值、包期充值、对车主进行储值账户充值；支持充值退款和删除包期
2、固定车包期规则支持闲时月包，包期类型可以自定义：可以按照日期、星期设置不同时间段的收费策略，其余时段按照临时车收费
二、收费规则管理
1、支持车辆群组管理，车辆群组收费规则和放行规则配置
2、支持多种收费规则包括：按日夜组合收费，按单位时间段收费，按总计时长收费，按次收费，按停车时间收费，支持跨天连续计时收费，计费时长不按日分割
三、停车收费方式管理
1、支持岗亭缴费，车主出场时，在岗亭客户端缴费，支持现金/支付宝/微信的交付方式，通过扫码枪扫支付宝/微信的付款码进行缴费，并支持小票打印
2、支持人工缴费，车主在场内在中央缴费窗口，进行人工缴费，缴费之后在规定时间内出场。支持现金/支付宝/微信，车主扫描二维码进行支付
3、支持自助寻车机缴费，车主在自助寻车机上寻车时，可以进行缴费，缴费之后在规定时间内出场。支持支付宝/微信，车主扫描二维码进行支付
4、支持收费宝缴费，当道闸故障或场内拥堵时，保安通过手持单兵进行收费，收费后，车辆在规定的时间内出场。支持现金/支付宝/微信，收费宝扫车主的付款码进行收费
5、支持手机H5页面缴费，停车场内张贴二维码，车主通过扫描二维码进入手机H5页面，输入车牌后进行缴费，缴费后，车辆在规定的时间内出场。支持支付宝/微信
6、支持无人值守场景下，无牌车车主，可扫描车道二维码进行车辆进出和自助缴费，有牌车车主扫描车道二维码进行缴费后放行。支持异常情况下，通过票箱/可视对讲机，呼叫中心管理员，中心管理员对车辆进行校正车牌、手动放行、入场人工匹配的操作
7、支持ETC停车付费，支持对接广东、上海、山东、福建、云南、宁夏等省份
8、支持平台中心服务离线后车辆进出仍能正常收费，中心服务恢复后同步收费和出场纪录
四、岗亭收费员交接班管理
1、支持岗亭收费员交接班时，进行应收金额、优惠金额、全免金额和实收金额的交接对账
2、支持在平台查询和统计交接班
五、收费记录查询
1、支持支持多种记录查询包括：充值退款记录、临时车缴费记录、优惠券记录、交接班记录查询
六、收费报表统计
1、支持按日、月、年、自定义时间进行报表统计，报表包含收费报表统计、账户收费报表统计、临时车缴费统计
六、停车优惠管理
1、支持商户信息管理，包含商户名称、营业执照注册号、经营者姓名、联系电话
2、支持商户优惠账号，关联停车场、优惠规则绑定管理
3、支持以纸质优惠券、商家线上主动输入车牌、车主扫二维码优惠的优惠券发放
4、支持PC端、pad、手机登录商户优惠平台
5、支持金额、时长、全免、折扣的优惠方式
6、支持优惠使用记录的查询和导出，包含车牌号、停车场、优惠券使用状态、使用时间等。
七、票据AI识别优惠
1、提供商户添加功能，配置商户小票内容关键字匹配规则，配置商户优惠规则；
2、支持票据核销记录查询，支持展示票据关键字，票据图片，优惠车牌号，关联优惠规则，优惠金额，创建优惠时间，实际票据使用时间、使用商户信息；
3、支持异常票据工作人员核销记录查询，展示异常票据核销图片，核销人，处理时间，关联车牌号，核销结果，核销备注；
4、提供H5页面查询场内记录功能，支持查询到车牌之后上传小票功能。
八、停车收费电子发票（对接诺诺、百旺，需客户在诺诺或者百旺官网购买发票服务）
1、支持按照不同停车库管理不同的开票企业信息，包含开票平台账号、电子发票企业主体信息
2、支持查询历史停车缴费、车辆包期等订单数据管理，车主根据指定订单（含批量）开具电子发票；
3、支持车主扫码缴费后，在支付成功的页面上开具电子发票
4、支持查询历史开票记录，并查询开票进度
九、支付对接网关
1、支持中国银行、中国农业银行、中国建设银行、中国工商银行、中国交通银行、中国银联、支付宝、微信、ETC，实现聚合支付、扫码支付、无感支付。
【规格参数】
1、支持无人值守单岗亭可管理车道数20个；
2、收费记录最大存储数量1000万条；
3、支持记录最大保存时长3年。
硬件质保服务：≥三年原厂硬件质保</t>
  </si>
  <si>
    <t>校园广播</t>
  </si>
  <si>
    <t>广播控制中心设备</t>
  </si>
  <si>
    <t>IP网络服务器</t>
  </si>
  <si>
    <t>1.采用工业级工控机机箱设计，钢结构设计，有较高的防磁、防尘、防冲击的能力。
采用17.3英寸工业级五线制加固触摸屏，简单易用的触摸屏操控，带抽拉式鼠标键盘。
支持专用百兆网/千兆网传输，可同时传输上百套节目源，可设置1000个分区。
工业级专用主板设计，处理运行速度更快，运作性能更胜一筹，适用于长时间运行。
内置大容量固态硬盘，具有抗震动、抗摔、读写速度快、功耗低等特点。
前面板带1个光驱，1路MIC输入接口，1路音量调节旋钮，2路USB接口。
带1路HDMI高清接口、1路VGA接口，可以外扩显示器，方便系统管理操作。
带6路RS232控制串口，可接入具RS232协议的其它设备进行控制。
带2路RCA音频输入接口，2路RCA音频输出接口，1路3.5mm音频输入接口，1路3.5mmMIC接口，1路3.5mm音频输出接口。
内置PC播放器，能自动或手动播放多种音频格式文件，具有同步广播，分区广播，终端广播，设备控制，终端控制，编辑程序，消防联动等功能。
系统：Win10；
CPU：≥Inteli3-3220，四核，3.30GHz；
硬盘：≥120G固态硬盘；
内存：≥DDR31600MHz4G；
标准接口：≥4*USB2.0、4*USB3.0、6*RS-232、2*RJ45、1*PS/2、1*VGA、1*HDMI。
硬件质保服务：≥三年原厂硬件质保</t>
  </si>
  <si>
    <t>机房网络监听音箱</t>
  </si>
  <si>
    <r>
      <rPr>
        <sz val="10"/>
        <rFont val="宋体"/>
        <charset val="134"/>
      </rPr>
      <t>一体化壁挂式设计，木质箱体，金属网罩，整合网络音频解码,数字功放及音箱；
内置高保真扬声器和2×15W(8</t>
    </r>
    <r>
      <rPr>
        <sz val="10"/>
        <rFont val="Calibri"/>
        <charset val="161"/>
      </rPr>
      <t>Ω</t>
    </r>
    <r>
      <rPr>
        <sz val="10"/>
        <rFont val="宋体"/>
        <charset val="134"/>
      </rPr>
      <t>)立体声D类功率放大器；
具有音频回路检测功能，可检测终端喇叭状态是否正常，状态信息上传服务器和本地WEB查看，方便维护；
内置七段EQ均调节，同时支持7种（标准、低音、流行、古典、摇滚、演讲、人声）场景模式切换；
支持无信号时自动关闭功放模块，有信号是自动打开，节能环保；
支持接收脱机广播，遇紧急任务反应更迅速，更可靠；
支持服务器或者手机客户端对设备音量远程任意调节，实时生效；
支持接收服务器软件、手机客户端、其他网络终端发送的网络广播任务，解码播放；
支持文字转换为音频文件，通过平台实现对终端的播放；
兼容标准SIP协议，支持SIP办公电话喊话广播；
网络任务与本地任务（线路输入、无线输入）支持混音输出与优先级可调两种模式；
网络通讯协议：TCP/IP、UDP、ARP、ICMP、IGMP、SIP/NAS；
音频编码：MP2/MP3/PCM/ADPCM；
音频采样、位率：8kHz～48kHz，16bit，8kbps-320kbps；
输出功率：2×15W（8</t>
    </r>
    <r>
      <rPr>
        <sz val="10"/>
        <rFont val="Calibri"/>
        <charset val="161"/>
      </rPr>
      <t>Ω</t>
    </r>
    <r>
      <rPr>
        <sz val="10"/>
        <rFont val="宋体"/>
        <charset val="134"/>
      </rPr>
      <t>）；
信噪比、音箱频响：&gt;105dB(A计权）、100Hz-18KHz；
总谐波失真：&lt;0.05%@1KHz额定功率输出；
功能接口：1路线路输入、1路功率输出；
电源：24V/2A；
硬件质保服务：≥三年原厂硬件质保</t>
    </r>
  </si>
  <si>
    <t>教室IP网络音箱</t>
  </si>
  <si>
    <r>
      <rPr>
        <sz val="9"/>
        <color rgb="FF000000"/>
        <rFont val="宋体"/>
        <charset val="134"/>
      </rPr>
      <t>一体化壁挂式设计，木质箱体，金属网罩，整合网络音频解码,数字功放及音箱；
内置高保真扬声器和2×15W(8</t>
    </r>
    <r>
      <rPr>
        <sz val="9"/>
        <color rgb="FF000000"/>
        <rFont val="Calibri"/>
        <charset val="161"/>
      </rPr>
      <t>Ω</t>
    </r>
    <r>
      <rPr>
        <sz val="9"/>
        <color rgb="FF000000"/>
        <rFont val="宋体"/>
        <charset val="134"/>
      </rPr>
      <t>)立体声D类功率放大器；
具有音频回路检测功能，可检测终端喇叭状态是否正常，状态信息上传服务器和本地WEB查看，方便维护；
内置七段EQ均调节，同时支持7种（标准、低音、流行、古典、摇滚、演讲、人声）场景模式切换；
支持无信号时自动关闭功放模块，有信号是自动打开，节能环保；
支持接收脱机广播，遇紧急任务反应更迅速，更可靠；
支持服务器或者手机客户端对设备音量远程任意调节，实时生效；
支持接收服务器软件、手机客户端、其他网络终端发送的网络广播任务，解码播放；
支持文字转换为音频文件，通过平台实现对终端的播放；
兼容标准SIP协议，支持SIP办公电话喊话广播；
网络任务与本地任务（线路输入、无线输入）支持混音输出与优先级可调两种模式；
网络通讯协议：TCP/IP、UDP、ARP、ICMP、IGMP、SIP/NAS；
音频编码：MP2/MP3/PCM/ADPCM；
音频采样、位率：8kHz～48kHz，16bit，8kbps-320kbps；
输出功率：2×15W（8</t>
    </r>
    <r>
      <rPr>
        <sz val="9"/>
        <color rgb="FF000000"/>
        <rFont val="Calibri"/>
        <charset val="161"/>
      </rPr>
      <t>Ω</t>
    </r>
    <r>
      <rPr>
        <sz val="9"/>
        <color rgb="FF000000"/>
        <rFont val="宋体"/>
        <charset val="134"/>
      </rPr>
      <t>）；
信噪比、音箱频响：&gt;105dB(A计权）、100Hz-18KHz；
总谐波失真：&lt;0.05%@1KHz额定功率输出；
功能接口：1路线路输入、1路功率输出；
电源：24V/2A；
硬件质保服务：≥三年原厂硬件质保</t>
    </r>
  </si>
  <si>
    <t>副音箱</t>
  </si>
  <si>
    <r>
      <rPr>
        <sz val="9"/>
        <color rgb="FF000000"/>
        <rFont val="宋体"/>
        <charset val="134"/>
      </rPr>
      <t>功率：15W；
阻抗：8</t>
    </r>
    <r>
      <rPr>
        <sz val="9"/>
        <color rgb="FF000000"/>
        <rFont val="Calibri"/>
        <charset val="161"/>
      </rPr>
      <t>Ω</t>
    </r>
    <r>
      <rPr>
        <sz val="9"/>
        <color rgb="FF000000"/>
        <rFont val="宋体"/>
        <charset val="134"/>
      </rPr>
      <t>；
灵敏度：98dB±3dB；
频率响应：200HZ~20KHZ；
外壳：ABS灰白色；
安装方式：壁挂式；
硬件质保服务：≥三年原厂硬件质保</t>
    </r>
  </si>
  <si>
    <t>IP网络寻呼话筒</t>
  </si>
  <si>
    <t>≥7寸数字高清显示屏；分辨率达1280*800；
支持全双工语音对讲；
支持全区、分区、指定终端进行喊话广播；
支持音频文件广播、预录音广播、文本转语音广播发送至指定区域或终端；
支持一键紧急广播，可将广播发送到全部终端；
支持循环监听前端设备；
支持来电/去电显示功能，来电语音播报；
支持来电、广播铃声自定义；
支持查看其他终端的工作状态(登录状态、对讲状态、任务状态)；
内置降噪处理算法，提升降噪效果、提高受话距离和音频音质；
标准RJ45接口，有以太网口的地方即可接入，支持跨网段和跨路由；
网络通讯协议：TCP/IP、UDP、ARP、ICMP、IGMP、HTTP、SIP；
网络芯片速率：100Mbps；
音频编码格式：MP3/PCM/ADPCM；
音频采样、位率：8Khz-44.1Khz,16bit,8Kbps-320kbps；
扬声器功率：3W；
信噪比、频响：＞85dB、20Hz-18Khz；
接口：1个RJ45网口、1路报警输入、1路报警输出、1路线路输入、1路线路输出、1个USB接口；
电源、功耗：DC12V/1.5A，≤10W；
硬件质保服务：≥三年原厂硬件质保</t>
  </si>
  <si>
    <t>12路2编组调音台</t>
  </si>
  <si>
    <t>12路2编组4母线调音台，嵌入式安装机架，可安装在标准机柜上；
8路话筒输入+2组立体声输入，话筒输入通道支持断点插入；
话筒输入通道采用TRS+XLR混合接口，每路带48V幻象电源独立开关和LED指示灯；
每路输入带主输出开关和编组开关以及LED指示状态灯，每通道设快速静音开关；
每路输入通道设有独立的过载指示灯和输入信号灯，能实时反应各输入通道的工作状况；
3段美式EQ，100MM高精度长寿命电位器；
内置多格式蓝牙MP3播放播放器，可播放U盘音频文件，支持连接电脑或手机进行双向播放和录音或直播使用；
多功能MP3播放器支持录音功能，单曲循环功能，记忆功能；
内置24种DSP效果器，效果类型包含人声效果，场景效果，音乐效果；
支持分别监听各输入通道和各编组信号，效果器信号和各AUX输出信号；
具有2路主输出、2路编组输出、3路辅助输出、1路监听输出、1组立体声监听输出、1个耳机监听输出、2路效果返回、1组录音输入、1组录音输出；
硬件质保服务：≥三年原厂硬件质保</t>
  </si>
  <si>
    <t>室外</t>
  </si>
  <si>
    <t>IP网络音柱</t>
  </si>
  <si>
    <t>铝镁合金材质，全天候有源音柱；
一体化壁挂式设计，整合网络音频解码,数字功放及音箱；
采用高速工业级双核(ARM+DSP)芯片，启动时间≤1秒；
内置高真保线性阵列扬声器和立体声D类功率放大器；
内置回路检测功能，可远程监听扬声器工作状态，轻松维护；
终端支持服务软件远程控制方式调节音量；
标准RJ45网络接口，有以太网口的地方即可接入，支持跨网段和跨路由；
无信号自动断电，有信号自动开启，支持服务软件调节音量；
网络通讯协议：TCP/IP,UDP,IGMP(组播)；
音频编码：MP3；
音频模式：16位立体声CD音质；
灵敏度：92dB；
传输速率：100Mbps/10Mbps；
额定功率：60W；
防护等级：IP×6防水；
硬件质保服务：≥三年原厂硬件质保</t>
  </si>
  <si>
    <t>只</t>
  </si>
  <si>
    <t>线材</t>
  </si>
  <si>
    <t>RVV2*2.5</t>
  </si>
  <si>
    <t>PVC管</t>
  </si>
  <si>
    <t>25PVC管</t>
  </si>
  <si>
    <t>拆除设备</t>
  </si>
  <si>
    <t>室外音柱</t>
  </si>
  <si>
    <t>拆除室外音柱，含PVC管及线材料</t>
  </si>
  <si>
    <t>计算机机房（4间）</t>
  </si>
  <si>
    <t>设备名称</t>
  </si>
  <si>
    <t>教学控制器</t>
  </si>
  <si>
    <t>1.CPUKX-U6780A，8核≥2.7GHz
2.内存≥16GBDDR42666×1，≥32GB扩展
3.硬盘≥512GBSSD×1，无HDD
4.显卡集成显卡，VGA/HDMI
5.光驱无
6.电源≥200WTFX
7.键鼠有线套装
8.显示器≥23.8英寸FHD
9.系统麒麟V10或统信/激活
10.质保≥3年原厂</t>
  </si>
  <si>
    <t>电源线3×4mm²，导体73/0.31mm；高级无氧铜护套线</t>
  </si>
  <si>
    <t>22U落地机柜</t>
  </si>
  <si>
    <t>1.规格尺寸
规格：22U机柜
标准：19英寸国际标准机架
外形尺寸：宽≥600mm、深≥450mm、高适配22U标准高度，外形尺寸允许常规工艺公差±5mm
2.材质工艺
采用优质冷轧钢板，表面静电喷塑、防锈防腐；立柱厚度≥1.5mm，门板及侧板厚度≥0.8mm；整体结构牢固，壁挂安装承重稳固。
3.结构配置
前门钢化玻璃带专用门锁，后侧壁挂固定结构，侧边可拆卸；内置19英寸标准安装立柱，兼容各类网络、光纤、弱电设备安装。
4.散热与布线
柜体预留上下走线孔、带防尘毛刷；柜体自带散热开孔，满足设备自然散热；标配接地端子、安装螺丝、固定配件。
5.安装方式
室内壁挂安装，适用于弱电间、楼道、机房弱电点位，安装光纤配线、交换机、光猫、弱电布线等设备
6.外观颜色
柜体为哑光浅灰色（工业标准灰白），也支持黑色可选；表面静电喷塑，漆面均匀、抗老化、防腐蚀、不易掉漆。</t>
  </si>
  <si>
    <t>防静电地板</t>
  </si>
  <si>
    <t>陶瓷无边防静电地板，钢板厚度≥0.5mm，规格为600*600mm,厚度≥35mm,集中载荷≥4300N，防火等级为BFL级，支架300mm高度</t>
  </si>
  <si>
    <t>平米</t>
  </si>
  <si>
    <t>静电地板支架</t>
  </si>
  <si>
    <t>支撑架八爪状分岔设计，横梁可以互换，支撑高度300mm，调节范围+/-50mm</t>
  </si>
  <si>
    <t>地板收边条</t>
  </si>
  <si>
    <t>40*4冷弯薄壁角钢，镀锌</t>
  </si>
  <si>
    <t>不锈钢地线槽</t>
  </si>
  <si>
    <t>高速扫描仪</t>
  </si>
  <si>
    <t>1.A3幅面双面、彩色高速扫描仪（ADF），配备可扩展平板接口
2.文件送入，自动或手动送入，单面/双面 (双面：单次扫描可以自动扫描出文件正面和背面的图像)
3.光源LED
4.分辨率600dpi，CMOS图像传感器
5.扫描范围A3，≥6000mm，长度：70-432mm
6.色彩位数48/24bit；8bit；1bit
7.重张检测超声波，黑白，错误扩散，高级文本增强，高级文本增强II，256级灰度，24位彩色，自动色彩检测，长文稿，手动送入，高分离，低分离，无分离
8.接口高速USB3.1 Gen 1（兼容USB3.0及以下）
9.作业功能，超声波双张送入检测，订书钉检测，文本增强，除色和颜色增强，自动纸张尺寸检测，3维色彩校正，图像旋转，跳过空白页，边缘增强，减少摩尔纹，防止渗透/移除背景，对比度调整，阴影校正，亮度调整，歪斜校正，移除边框，扫描面选择，扫描区域设置，Addon设置，文本方向识别，移除装订孔，噪点移除，缺口移除，背景平滑，字符增强，仅计数模式，验证扫描，快速恢复系统，多流输出
10.进纸分离物理按键功能实现特殊照片材料及卷宗封面ADF进纸器直接扫描，对开扫描功能方便扫描A2幅面纸张，支持5.588米长的特殊文件扫描。
11.供电220VAC；24VDC/2A
12.介质 / 识别卡片、一维 / 二维码
13.质保≥3 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</si>
</sst>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4">
    <font>
      <sz val="11"/>
      <color theme="1"/>
      <name val="等线"/>
      <charset val="134"/>
      <scheme val="minor"/>
    </font>
    <font>
      <sz val="10"/>
      <color theme="1"/>
      <name val="宋体"/>
      <charset val="134"/>
    </font>
    <font>
      <b/>
      <sz val="10"/>
      <color theme="1"/>
      <name val="宋体"/>
      <charset val="134"/>
    </font>
    <font>
      <b/>
      <sz val="10"/>
      <name val="宋体"/>
      <charset val="134"/>
    </font>
    <font>
      <sz val="10"/>
      <color indexed="8"/>
      <name val="宋体"/>
      <charset val="134"/>
    </font>
    <font>
      <b/>
      <sz val="9"/>
      <name val="Calibri"/>
      <charset val="134"/>
    </font>
    <font>
      <b/>
      <sz val="9"/>
      <name val="宋体"/>
      <charset val="134"/>
    </font>
    <font>
      <sz val="10"/>
      <color theme="1"/>
      <name val="等线 Light"/>
      <charset val="134"/>
      <scheme val="major"/>
    </font>
    <font>
      <b/>
      <sz val="10"/>
      <color theme="1"/>
      <name val="等线 Light"/>
      <charset val="134"/>
      <scheme val="major"/>
    </font>
    <font>
      <b/>
      <sz val="10"/>
      <color indexed="8"/>
      <name val="宋体"/>
      <charset val="134"/>
    </font>
    <font>
      <sz val="10"/>
      <name val="宋体"/>
      <charset val="134"/>
    </font>
    <font>
      <sz val="9"/>
      <name val="宋体"/>
      <charset val="134"/>
    </font>
    <font>
      <sz val="9"/>
      <color rgb="FF000000"/>
      <name val="宋体"/>
      <charset val="134"/>
    </font>
    <font>
      <sz val="10"/>
      <color rgb="FF000000"/>
      <name val="宋体"/>
      <charset val="134"/>
    </font>
    <font>
      <b/>
      <sz val="12"/>
      <color theme="1"/>
      <name val="宋体"/>
      <charset val="134"/>
    </font>
    <font>
      <b/>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2"/>
      <name val="宋体"/>
      <charset val="134"/>
    </font>
    <font>
      <sz val="12"/>
      <name val="Times New Roman"/>
      <charset val="134"/>
    </font>
    <font>
      <sz val="11"/>
      <color rgb="FF006100"/>
      <name val="等线"/>
      <charset val="134"/>
      <scheme val="minor"/>
    </font>
    <font>
      <sz val="11"/>
      <color indexed="8"/>
      <name val="宋体"/>
      <charset val="134"/>
    </font>
    <font>
      <sz val="9"/>
      <color rgb="FF000000"/>
      <name val="Calibri"/>
      <charset val="161"/>
    </font>
    <font>
      <sz val="10"/>
      <name val="Calibri"/>
      <charset val="161"/>
    </font>
    <font>
      <sz val="10"/>
      <color theme="1"/>
      <name val="Calibri"/>
      <charset val="161"/>
    </font>
    <font>
      <sz val="10"/>
      <color theme="1"/>
      <name val="Calibri"/>
      <charset val="134"/>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5" borderId="8" applyNumberFormat="0" applyAlignment="0" applyProtection="0">
      <alignment vertical="center"/>
    </xf>
    <xf numFmtId="0" fontId="25" fillId="6" borderId="9" applyNumberFormat="0" applyAlignment="0" applyProtection="0">
      <alignment vertical="center"/>
    </xf>
    <xf numFmtId="0" fontId="26" fillId="6" borderId="8" applyNumberFormat="0" applyAlignment="0" applyProtection="0">
      <alignment vertical="center"/>
    </xf>
    <xf numFmtId="0" fontId="27" fillId="7"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0" borderId="0"/>
    <xf numFmtId="0" fontId="0" fillId="0" borderId="0"/>
    <xf numFmtId="0" fontId="37" fillId="0" borderId="0"/>
    <xf numFmtId="0" fontId="38" fillId="8" borderId="0" applyNumberFormat="0" applyBorder="0" applyAlignment="0" applyProtection="0">
      <alignment vertical="center"/>
    </xf>
    <xf numFmtId="43" fontId="39" fillId="0" borderId="0" applyFont="0" applyFill="0" applyBorder="0" applyAlignment="0" applyProtection="0">
      <alignment vertical="center"/>
    </xf>
    <xf numFmtId="0" fontId="37" fillId="0" borderId="0"/>
  </cellStyleXfs>
  <cellXfs count="110">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1" fillId="0" borderId="3" xfId="0" applyNumberFormat="1"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1" fillId="0" borderId="1" xfId="0" applyNumberFormat="1" applyFont="1" applyBorder="1" applyAlignment="1">
      <alignment horizontal="center" vertical="center" wrapText="1"/>
    </xf>
    <xf numFmtId="9" fontId="2" fillId="0" borderId="1" xfId="0" applyNumberFormat="1" applyFont="1" applyBorder="1" applyAlignment="1">
      <alignment horizontal="left" vertical="center" wrapText="1"/>
    </xf>
    <xf numFmtId="3" fontId="5" fillId="0" borderId="1" xfId="51" applyNumberFormat="1" applyFont="1" applyBorder="1" applyAlignment="1">
      <alignment horizontal="center" vertical="center" wrapText="1"/>
    </xf>
    <xf numFmtId="0" fontId="6" fillId="3" borderId="1" xfId="64" applyFont="1" applyFill="1" applyBorder="1" applyAlignment="1">
      <alignment horizontal="center" vertical="center"/>
    </xf>
    <xf numFmtId="0" fontId="6" fillId="3" borderId="1" xfId="53" applyFont="1" applyFill="1" applyBorder="1" applyAlignment="1">
      <alignment horizontal="left" vertical="center"/>
    </xf>
    <xf numFmtId="0" fontId="5" fillId="0" borderId="1" xfId="53" applyFont="1" applyBorder="1" applyAlignment="1">
      <alignment horizontal="left" vertical="center"/>
    </xf>
    <xf numFmtId="0" fontId="5" fillId="0" borderId="1" xfId="53" applyFont="1" applyBorder="1" applyAlignment="1">
      <alignment horizontal="center" vertical="center"/>
    </xf>
    <xf numFmtId="0" fontId="2" fillId="0" borderId="0" xfId="0" applyFont="1"/>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6" fontId="1"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176" fontId="1" fillId="0" borderId="0" xfId="0" applyNumberFormat="1"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9" fillId="0" borderId="1" xfId="49" applyFont="1" applyBorder="1" applyAlignment="1">
      <alignment horizontal="left" vertical="center"/>
    </xf>
    <xf numFmtId="0" fontId="9" fillId="0" borderId="1" xfId="49" applyFont="1" applyBorder="1" applyAlignment="1">
      <alignment horizontal="center" vertical="center"/>
    </xf>
    <xf numFmtId="0" fontId="9" fillId="0" borderId="1" xfId="49" applyFont="1" applyBorder="1" applyAlignment="1">
      <alignment vertical="center"/>
    </xf>
    <xf numFmtId="0" fontId="4" fillId="0" borderId="1" xfId="49" applyFont="1" applyBorder="1" applyAlignment="1">
      <alignment horizontal="center" vertical="center"/>
    </xf>
    <xf numFmtId="0" fontId="10" fillId="0" borderId="1" xfId="49" applyFont="1" applyBorder="1" applyAlignment="1">
      <alignment horizontal="left" vertical="center" wrapText="1"/>
    </xf>
    <xf numFmtId="0" fontId="4" fillId="0" borderId="1" xfId="61" applyFont="1" applyBorder="1" applyAlignment="1">
      <alignment horizontal="center" vertical="center" wrapText="1"/>
    </xf>
    <xf numFmtId="0" fontId="10" fillId="0" borderId="1" xfId="59"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1" fillId="0" borderId="1" xfId="49" applyFont="1" applyBorder="1" applyAlignment="1">
      <alignment horizontal="left" vertical="center" wrapText="1"/>
    </xf>
    <xf numFmtId="0" fontId="4" fillId="0" borderId="1" xfId="49" applyFont="1" applyBorder="1" applyAlignment="1">
      <alignment horizontal="left" vertical="center"/>
    </xf>
    <xf numFmtId="0" fontId="10" fillId="0" borderId="1" xfId="0" applyFont="1" applyBorder="1" applyAlignment="1">
      <alignment horizontal="center" vertical="center" wrapText="1"/>
    </xf>
    <xf numFmtId="0" fontId="10" fillId="0" borderId="1" xfId="0" applyFont="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4" xfId="0" applyFont="1" applyBorder="1" applyAlignment="1">
      <alignment horizontal="center" vertical="center" wrapText="1"/>
    </xf>
    <xf numFmtId="0" fontId="6" fillId="3" borderId="1" xfId="53" applyFont="1" applyFill="1" applyBorder="1" applyAlignment="1">
      <alignment horizontal="center" vertical="center"/>
    </xf>
    <xf numFmtId="176" fontId="2" fillId="0" borderId="1" xfId="0" applyNumberFormat="1" applyFont="1" applyBorder="1" applyAlignment="1">
      <alignment horizontal="center" vertical="center"/>
    </xf>
    <xf numFmtId="0" fontId="1" fillId="0" borderId="0" xfId="0" applyFont="1" applyAlignment="1">
      <alignment vertical="center"/>
    </xf>
    <xf numFmtId="0" fontId="10" fillId="0" borderId="1" xfId="0" applyFont="1" applyBorder="1" applyAlignment="1">
      <alignment horizontal="left" vertical="center" wrapText="1"/>
    </xf>
    <xf numFmtId="0" fontId="13" fillId="0" borderId="1" xfId="0" applyFont="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xf>
    <xf numFmtId="3" fontId="5" fillId="0" borderId="1" xfId="51" applyNumberFormat="1" applyFont="1" applyFill="1" applyBorder="1" applyAlignment="1">
      <alignment horizontal="center" vertical="center" wrapText="1"/>
    </xf>
    <xf numFmtId="0" fontId="6" fillId="0" borderId="1" xfId="64" applyFont="1" applyFill="1" applyBorder="1" applyAlignment="1">
      <alignment horizontal="center" vertical="center"/>
    </xf>
    <xf numFmtId="0" fontId="6" fillId="0" borderId="1" xfId="53" applyFont="1" applyFill="1" applyBorder="1" applyAlignment="1">
      <alignment horizontal="left" vertical="center"/>
    </xf>
    <xf numFmtId="0" fontId="5" fillId="0" borderId="1" xfId="53" applyFont="1" applyFill="1" applyBorder="1" applyAlignment="1">
      <alignment horizontal="left" vertical="center"/>
    </xf>
    <xf numFmtId="0" fontId="5" fillId="0" borderId="1" xfId="53"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1" fillId="0" borderId="0" xfId="0" applyNumberFormat="1" applyFont="1" applyFill="1" applyAlignment="1">
      <alignment horizontal="center" vertical="center"/>
    </xf>
    <xf numFmtId="0" fontId="2" fillId="0" borderId="0" xfId="0" applyFont="1" applyAlignment="1">
      <alignment horizontal="center" vertical="center"/>
    </xf>
    <xf numFmtId="0" fontId="1"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6" fillId="0" borderId="1" xfId="53" applyFont="1" applyFill="1" applyBorder="1" applyAlignment="1">
      <alignment horizontal="center" vertical="center"/>
    </xf>
    <xf numFmtId="176" fontId="2"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3" fontId="5" fillId="0" borderId="1" xfId="51" applyNumberFormat="1" applyFont="1" applyFill="1" applyBorder="1" applyAlignment="1">
      <alignment horizontal="center" vertical="center" wrapText="1"/>
    </xf>
    <xf numFmtId="0" fontId="5" fillId="0" borderId="1" xfId="53" applyFont="1" applyFill="1" applyBorder="1" applyAlignment="1">
      <alignment horizontal="left" vertical="center"/>
    </xf>
    <xf numFmtId="0" fontId="5" fillId="0" borderId="1" xfId="53" applyFont="1" applyFill="1" applyBorder="1" applyAlignment="1">
      <alignment horizontal="center" vertical="center"/>
    </xf>
    <xf numFmtId="0" fontId="1" fillId="0" borderId="0" xfId="0" applyFont="1" applyAlignment="1">
      <alignment horizontal="left" vertical="center" wrapText="1"/>
    </xf>
    <xf numFmtId="2" fontId="1" fillId="0" borderId="1" xfId="0" applyNumberFormat="1" applyFont="1" applyBorder="1" applyAlignment="1">
      <alignment horizontal="center" vertical="center" wrapText="1"/>
    </xf>
    <xf numFmtId="2" fontId="1" fillId="0" borderId="1" xfId="0" applyNumberFormat="1"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top" wrapText="1"/>
    </xf>
    <xf numFmtId="3" fontId="5" fillId="3" borderId="1" xfId="51" applyNumberFormat="1" applyFont="1" applyFill="1" applyBorder="1" applyAlignment="1">
      <alignment horizontal="center" vertical="center" wrapText="1"/>
    </xf>
    <xf numFmtId="0" fontId="5" fillId="3" borderId="1" xfId="53" applyFont="1" applyFill="1" applyBorder="1" applyAlignment="1">
      <alignment horizontal="left" vertical="center"/>
    </xf>
    <xf numFmtId="0" fontId="5" fillId="3" borderId="1" xfId="53" applyFont="1" applyFill="1" applyBorder="1" applyAlignment="1">
      <alignment horizontal="center" vertical="center"/>
    </xf>
    <xf numFmtId="0" fontId="14" fillId="0" borderId="0" xfId="0" applyFont="1" applyAlignment="1">
      <alignment horizontal="center" vertical="center"/>
    </xf>
    <xf numFmtId="0" fontId="2"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1" fillId="0" borderId="1" xfId="0" applyFont="1" applyBorder="1" applyAlignment="1" quotePrefix="1">
      <alignment horizontal="left"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2 2" xfId="50"/>
    <cellStyle name="常规 2 2 2 3 2" xfId="51"/>
    <cellStyle name="常规 2 6" xfId="52"/>
    <cellStyle name="常规 3" xfId="53"/>
    <cellStyle name="常规 3 2" xfId="54"/>
    <cellStyle name="常规 3 2 2 2" xfId="55"/>
    <cellStyle name="常规 4 2 2 2 2 2 2" xfId="56"/>
    <cellStyle name="常规 5" xfId="57"/>
    <cellStyle name="常规 6" xfId="58"/>
    <cellStyle name="常规 7" xfId="59"/>
    <cellStyle name="常规 9" xfId="60"/>
    <cellStyle name="常规_Sheet3" xfId="61"/>
    <cellStyle name="好 2" xfId="62"/>
    <cellStyle name="千位分隔 2 10 2" xfId="63"/>
    <cellStyle name="样式 1"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3"/>
  <sheetViews>
    <sheetView tabSelected="1" zoomScale="115" zoomScaleNormal="115" workbookViewId="0">
      <selection activeCell="H4" sqref="H4"/>
    </sheetView>
  </sheetViews>
  <sheetFormatPr defaultColWidth="8.6" defaultRowHeight="12" outlineLevelCol="3"/>
  <cols>
    <col min="1" max="1" width="6.4" style="3" customWidth="1"/>
    <col min="2" max="2" width="24.3333333333333" style="3" customWidth="1"/>
    <col min="3" max="3" width="14.8" style="3" customWidth="1"/>
    <col min="4" max="4" width="40.8" style="93" customWidth="1"/>
    <col min="5" max="5" width="11.6666666666667" style="3"/>
    <col min="6" max="16384" width="8.6" style="3"/>
  </cols>
  <sheetData>
    <row r="1" ht="47" customHeight="1" spans="1:4">
      <c r="A1" s="103" t="s">
        <v>0</v>
      </c>
      <c r="B1" s="103"/>
      <c r="C1" s="103"/>
      <c r="D1" s="103"/>
    </row>
    <row r="2" s="82" customFormat="1" ht="24" spans="1:4">
      <c r="A2" s="104" t="s">
        <v>1</v>
      </c>
      <c r="B2" s="104" t="s">
        <v>2</v>
      </c>
      <c r="C2" s="105" t="s">
        <v>3</v>
      </c>
      <c r="D2" s="106" t="s">
        <v>4</v>
      </c>
    </row>
    <row r="3" ht="24" customHeight="1" spans="1:4">
      <c r="A3" s="25">
        <v>1</v>
      </c>
      <c r="B3" s="25" t="s">
        <v>5</v>
      </c>
      <c r="C3" s="107"/>
      <c r="D3" s="26" t="s">
        <v>6</v>
      </c>
    </row>
    <row r="4" ht="24" customHeight="1" spans="1:4">
      <c r="A4" s="25">
        <v>2</v>
      </c>
      <c r="B4" s="25" t="s">
        <v>7</v>
      </c>
      <c r="C4" s="107"/>
      <c r="D4" s="26" t="s">
        <v>8</v>
      </c>
    </row>
    <row r="5" ht="24" customHeight="1" spans="1:4">
      <c r="A5" s="25">
        <v>3</v>
      </c>
      <c r="B5" s="25" t="s">
        <v>9</v>
      </c>
      <c r="C5" s="107"/>
      <c r="D5" s="26" t="s">
        <v>8</v>
      </c>
    </row>
    <row r="6" ht="24" customHeight="1" spans="1:4">
      <c r="A6" s="25">
        <v>4</v>
      </c>
      <c r="B6" s="25" t="s">
        <v>10</v>
      </c>
      <c r="C6" s="107"/>
      <c r="D6" s="26" t="s">
        <v>8</v>
      </c>
    </row>
    <row r="7" ht="24" customHeight="1" spans="1:4">
      <c r="A7" s="25">
        <v>5</v>
      </c>
      <c r="B7" s="25" t="s">
        <v>11</v>
      </c>
      <c r="C7" s="107"/>
      <c r="D7" s="26" t="s">
        <v>8</v>
      </c>
    </row>
    <row r="8" ht="24" customHeight="1" spans="1:4">
      <c r="A8" s="25">
        <v>6</v>
      </c>
      <c r="B8" s="25" t="s">
        <v>12</v>
      </c>
      <c r="C8" s="107"/>
      <c r="D8" s="26" t="s">
        <v>8</v>
      </c>
    </row>
    <row r="9" ht="24" customHeight="1" spans="1:4">
      <c r="A9" s="25">
        <v>7</v>
      </c>
      <c r="B9" s="25" t="s">
        <v>13</v>
      </c>
      <c r="C9" s="107"/>
      <c r="D9" s="26" t="s">
        <v>8</v>
      </c>
    </row>
    <row r="10" ht="24" customHeight="1" spans="1:4">
      <c r="A10" s="25">
        <v>8</v>
      </c>
      <c r="B10" s="25" t="s">
        <v>14</v>
      </c>
      <c r="C10" s="107"/>
      <c r="D10" s="26" t="s">
        <v>8</v>
      </c>
    </row>
    <row r="11" ht="24" customHeight="1" spans="1:4">
      <c r="A11" s="25">
        <v>9</v>
      </c>
      <c r="B11" s="25" t="s">
        <v>15</v>
      </c>
      <c r="C11" s="107"/>
      <c r="D11" s="26" t="s">
        <v>8</v>
      </c>
    </row>
    <row r="12" ht="24" customHeight="1" spans="1:4">
      <c r="A12" s="25">
        <v>10</v>
      </c>
      <c r="B12" s="25" t="s">
        <v>16</v>
      </c>
      <c r="C12" s="107"/>
      <c r="D12" s="26" t="s">
        <v>8</v>
      </c>
    </row>
    <row r="13" s="82" customFormat="1" ht="24" customHeight="1" spans="1:4">
      <c r="A13" s="108"/>
      <c r="B13" s="108" t="s">
        <v>17</v>
      </c>
      <c r="C13" s="109"/>
      <c r="D13" s="14"/>
    </row>
  </sheetData>
  <mergeCells count="1">
    <mergeCell ref="A1:D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B050"/>
  </sheetPr>
  <dimension ref="A1:L16"/>
  <sheetViews>
    <sheetView workbookViewId="0">
      <selection activeCell="G5" sqref="G5"/>
    </sheetView>
  </sheetViews>
  <sheetFormatPr defaultColWidth="8.26666666666667" defaultRowHeight="12"/>
  <cols>
    <col min="1" max="1" width="4.06666666666667" style="1" customWidth="1"/>
    <col min="2" max="2" width="11.875" style="2" customWidth="1"/>
    <col min="3" max="3" width="56" style="1" customWidth="1"/>
    <col min="4" max="4" width="6.73333333333333" style="1" customWidth="1"/>
    <col min="5" max="5" width="8.26666666666667" style="1"/>
    <col min="6" max="6" width="9.46666666666667" style="3" customWidth="1"/>
    <col min="7" max="7" width="11.8" style="3" customWidth="1"/>
    <col min="8" max="9" width="8.26666666666667" style="3"/>
    <col min="10" max="10" width="8.6" style="3" customWidth="1"/>
    <col min="11" max="11" width="8.26666666666667" style="3"/>
    <col min="12" max="12" width="15.5" style="3" customWidth="1"/>
    <col min="13" max="16384" width="8.26666666666667" style="1"/>
  </cols>
  <sheetData>
    <row r="1" spans="1:12">
      <c r="A1" s="4" t="s">
        <v>356</v>
      </c>
      <c r="B1" s="4"/>
      <c r="C1" s="4"/>
      <c r="D1" s="4"/>
      <c r="E1" s="4"/>
      <c r="F1" s="4"/>
      <c r="G1" s="4"/>
      <c r="H1" s="5"/>
      <c r="I1" s="5"/>
      <c r="J1" s="5"/>
      <c r="K1" s="5"/>
      <c r="L1" s="5"/>
    </row>
    <row r="2" ht="24" spans="1:12">
      <c r="A2" s="6" t="s">
        <v>1</v>
      </c>
      <c r="B2" s="6" t="s">
        <v>357</v>
      </c>
      <c r="C2" s="6" t="s">
        <v>20</v>
      </c>
      <c r="D2" s="6" t="s">
        <v>21</v>
      </c>
      <c r="E2" s="7" t="s">
        <v>22</v>
      </c>
      <c r="F2" s="6" t="s">
        <v>23</v>
      </c>
      <c r="G2" s="6" t="s">
        <v>24</v>
      </c>
      <c r="H2" s="6" t="s">
        <v>25</v>
      </c>
      <c r="I2" s="6" t="s">
        <v>26</v>
      </c>
      <c r="J2" s="6" t="s">
        <v>27</v>
      </c>
      <c r="K2" s="6" t="s">
        <v>28</v>
      </c>
      <c r="L2" s="6" t="s">
        <v>29</v>
      </c>
    </row>
    <row r="3" ht="120" spans="1:12">
      <c r="A3" s="8">
        <v>1</v>
      </c>
      <c r="B3" s="8" t="s">
        <v>358</v>
      </c>
      <c r="C3" s="23" t="s">
        <v>359</v>
      </c>
      <c r="D3" s="8">
        <v>220</v>
      </c>
      <c r="E3" s="8" t="s">
        <v>62</v>
      </c>
      <c r="F3" s="11"/>
      <c r="G3" s="11"/>
      <c r="H3" s="12"/>
      <c r="I3" s="12"/>
      <c r="J3" s="12"/>
      <c r="K3" s="12"/>
      <c r="L3" s="12"/>
    </row>
    <row r="4" spans="1:12">
      <c r="A4" s="8">
        <v>2</v>
      </c>
      <c r="B4" s="9" t="s">
        <v>290</v>
      </c>
      <c r="C4" s="24" t="s">
        <v>360</v>
      </c>
      <c r="D4" s="8">
        <v>400</v>
      </c>
      <c r="E4" s="8" t="s">
        <v>138</v>
      </c>
      <c r="F4" s="15"/>
      <c r="G4" s="15"/>
      <c r="H4" s="12"/>
      <c r="I4" s="12"/>
      <c r="J4" s="12"/>
      <c r="K4" s="12"/>
      <c r="L4" s="12"/>
    </row>
    <row r="5" ht="240" spans="1:12">
      <c r="A5" s="8">
        <v>3</v>
      </c>
      <c r="B5" s="8" t="s">
        <v>361</v>
      </c>
      <c r="C5" s="24" t="s">
        <v>362</v>
      </c>
      <c r="D5" s="8">
        <v>4</v>
      </c>
      <c r="E5" s="8" t="s">
        <v>102</v>
      </c>
      <c r="F5" s="15"/>
      <c r="G5" s="15"/>
      <c r="H5" s="12"/>
      <c r="I5" s="12"/>
      <c r="J5" s="12"/>
      <c r="K5" s="12"/>
      <c r="L5" s="12"/>
    </row>
    <row r="6" ht="24" spans="1:12">
      <c r="A6" s="8">
        <v>4</v>
      </c>
      <c r="B6" s="25" t="s">
        <v>363</v>
      </c>
      <c r="C6" s="26" t="s">
        <v>364</v>
      </c>
      <c r="D6" s="25">
        <f>94.09*2+89.71*1</f>
        <v>277.89</v>
      </c>
      <c r="E6" s="25" t="s">
        <v>365</v>
      </c>
      <c r="F6" s="15"/>
      <c r="G6" s="15"/>
      <c r="H6" s="12"/>
      <c r="I6" s="12"/>
      <c r="J6" s="12"/>
      <c r="K6" s="12"/>
      <c r="L6" s="12"/>
    </row>
    <row r="7" spans="1:12">
      <c r="A7" s="8">
        <v>5</v>
      </c>
      <c r="B7" s="25" t="s">
        <v>366</v>
      </c>
      <c r="C7" s="26" t="s">
        <v>367</v>
      </c>
      <c r="D7" s="25">
        <f>94.09*2+89.71*1</f>
        <v>277.89</v>
      </c>
      <c r="E7" s="25" t="s">
        <v>365</v>
      </c>
      <c r="F7" s="15"/>
      <c r="G7" s="15"/>
      <c r="H7" s="12"/>
      <c r="I7" s="12"/>
      <c r="J7" s="12"/>
      <c r="K7" s="12"/>
      <c r="L7" s="12"/>
    </row>
    <row r="8" spans="1:12">
      <c r="A8" s="8">
        <v>6</v>
      </c>
      <c r="B8" s="25" t="s">
        <v>368</v>
      </c>
      <c r="C8" s="26" t="s">
        <v>369</v>
      </c>
      <c r="D8" s="25">
        <f>160*4</f>
        <v>640</v>
      </c>
      <c r="E8" s="25" t="s">
        <v>138</v>
      </c>
      <c r="F8" s="15"/>
      <c r="G8" s="15"/>
      <c r="H8" s="12"/>
      <c r="I8" s="12"/>
      <c r="J8" s="12"/>
      <c r="K8" s="12"/>
      <c r="L8" s="12"/>
    </row>
    <row r="9" ht="168" spans="1:12">
      <c r="A9" s="8">
        <v>7</v>
      </c>
      <c r="B9" s="8" t="s">
        <v>100</v>
      </c>
      <c r="C9" s="26" t="s">
        <v>101</v>
      </c>
      <c r="D9" s="8">
        <v>32</v>
      </c>
      <c r="E9" s="8" t="s">
        <v>102</v>
      </c>
      <c r="F9" s="15"/>
      <c r="G9" s="15"/>
      <c r="H9" s="12"/>
      <c r="I9" s="12"/>
      <c r="J9" s="12"/>
      <c r="K9" s="12"/>
      <c r="L9" s="12"/>
    </row>
    <row r="10" ht="192" spans="1:12">
      <c r="A10" s="8">
        <v>8</v>
      </c>
      <c r="B10" s="8" t="s">
        <v>133</v>
      </c>
      <c r="C10" s="26" t="s">
        <v>134</v>
      </c>
      <c r="D10" s="8">
        <v>24</v>
      </c>
      <c r="E10" s="8" t="s">
        <v>135</v>
      </c>
      <c r="F10" s="15"/>
      <c r="G10" s="15"/>
      <c r="H10" s="12"/>
      <c r="I10" s="12"/>
      <c r="J10" s="12"/>
      <c r="K10" s="12"/>
      <c r="L10" s="12"/>
    </row>
    <row r="11" spans="1:12">
      <c r="A11" s="8">
        <v>9</v>
      </c>
      <c r="B11" s="8" t="s">
        <v>370</v>
      </c>
      <c r="C11" s="26" t="s">
        <v>370</v>
      </c>
      <c r="D11" s="8">
        <f>56*10*3</f>
        <v>1680</v>
      </c>
      <c r="E11" s="8" t="s">
        <v>138</v>
      </c>
      <c r="F11" s="15"/>
      <c r="G11" s="15"/>
      <c r="H11" s="12"/>
      <c r="I11" s="12"/>
      <c r="J11" s="12"/>
      <c r="K11" s="12"/>
      <c r="L11" s="12"/>
    </row>
    <row r="12" s="22" customFormat="1" spans="1:12">
      <c r="A12" s="13" t="s">
        <v>51</v>
      </c>
      <c r="B12" s="13" t="s">
        <v>52</v>
      </c>
      <c r="C12" s="14"/>
      <c r="D12" s="13"/>
      <c r="E12" s="13"/>
      <c r="F12" s="15"/>
      <c r="G12" s="15"/>
      <c r="H12" s="27"/>
      <c r="I12" s="12"/>
      <c r="J12" s="27"/>
      <c r="K12" s="12"/>
      <c r="L12" s="12"/>
    </row>
    <row r="13" s="22" customFormat="1" spans="1:12">
      <c r="A13" s="13" t="s">
        <v>53</v>
      </c>
      <c r="B13" s="13" t="s">
        <v>54</v>
      </c>
      <c r="C13" s="16" t="s">
        <v>55</v>
      </c>
      <c r="D13" s="13"/>
      <c r="E13" s="13"/>
      <c r="F13" s="28"/>
      <c r="G13" s="28"/>
      <c r="H13" s="29"/>
      <c r="I13" s="30"/>
      <c r="J13" s="29"/>
      <c r="K13" s="30"/>
      <c r="L13" s="30"/>
    </row>
    <row r="14" spans="1:12">
      <c r="A14" s="17"/>
      <c r="B14" s="18" t="s">
        <v>56</v>
      </c>
      <c r="C14" s="19" t="s">
        <v>57</v>
      </c>
      <c r="D14" s="20"/>
      <c r="E14" s="21"/>
      <c r="F14" s="28"/>
      <c r="G14" s="28"/>
      <c r="H14" s="29"/>
      <c r="I14" s="30"/>
      <c r="J14" s="29"/>
      <c r="K14" s="30"/>
      <c r="L14" s="30"/>
    </row>
    <row r="16" spans="1:12">
      <c r="G16" s="31"/>
    </row>
  </sheetData>
  <mergeCells count="1">
    <mergeCell ref="A1:G1"/>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6"/>
  <sheetViews>
    <sheetView workbookViewId="0">
      <selection activeCell="I8" sqref="I8"/>
    </sheetView>
  </sheetViews>
  <sheetFormatPr defaultColWidth="8.26666666666667" defaultRowHeight="12" outlineLevelRow="5"/>
  <cols>
    <col min="1" max="1" width="4.6" style="1" customWidth="1"/>
    <col min="2" max="2" width="11" style="2" customWidth="1"/>
    <col min="3" max="3" width="83.1333333333333" style="1" customWidth="1"/>
    <col min="4" max="4" width="6.73333333333333" style="1" customWidth="1"/>
    <col min="5" max="5" width="8.26666666666667" style="1"/>
    <col min="6" max="6" width="9.46666666666667" style="3" customWidth="1"/>
    <col min="7" max="7" width="11.8" style="3" customWidth="1"/>
    <col min="8" max="9" width="8.26666666666667" style="3"/>
    <col min="10" max="10" width="8.6" style="3" customWidth="1"/>
    <col min="11" max="11" width="8.26666666666667" style="3"/>
    <col min="12" max="12" width="15.5" style="3" customWidth="1"/>
    <col min="13" max="16384" width="8.26666666666667" style="1"/>
  </cols>
  <sheetData>
    <row r="1" spans="1:12">
      <c r="A1" s="4" t="s">
        <v>16</v>
      </c>
      <c r="B1" s="4"/>
      <c r="C1" s="4"/>
      <c r="D1" s="4"/>
      <c r="E1" s="4"/>
      <c r="F1" s="4"/>
      <c r="G1" s="4"/>
      <c r="H1" s="5"/>
      <c r="I1" s="5"/>
      <c r="J1" s="5"/>
      <c r="K1" s="5"/>
      <c r="L1" s="5"/>
    </row>
    <row r="2" ht="24" spans="1:12">
      <c r="A2" s="6" t="s">
        <v>1</v>
      </c>
      <c r="B2" s="6" t="s">
        <v>357</v>
      </c>
      <c r="C2" s="6" t="s">
        <v>20</v>
      </c>
      <c r="D2" s="6" t="s">
        <v>21</v>
      </c>
      <c r="E2" s="7" t="s">
        <v>22</v>
      </c>
      <c r="F2" s="6" t="s">
        <v>23</v>
      </c>
      <c r="G2" s="6" t="s">
        <v>24</v>
      </c>
      <c r="H2" s="6" t="s">
        <v>25</v>
      </c>
      <c r="I2" s="6" t="s">
        <v>26</v>
      </c>
      <c r="J2" s="6" t="s">
        <v>27</v>
      </c>
      <c r="K2" s="6" t="s">
        <v>28</v>
      </c>
      <c r="L2" s="6" t="s">
        <v>29</v>
      </c>
    </row>
    <row r="3" ht="216" spans="1:12">
      <c r="A3" s="8">
        <v>1</v>
      </c>
      <c r="B3" s="9" t="s">
        <v>371</v>
      </c>
      <c r="C3" s="10" t="s">
        <v>372</v>
      </c>
      <c r="D3" s="8">
        <v>1</v>
      </c>
      <c r="E3" s="8" t="s">
        <v>62</v>
      </c>
      <c r="F3" s="11"/>
      <c r="G3" s="11"/>
      <c r="H3" s="12"/>
      <c r="I3" s="12"/>
      <c r="J3" s="12"/>
      <c r="K3" s="12"/>
      <c r="L3" s="12"/>
    </row>
    <row r="4" spans="1:12">
      <c r="A4" s="13" t="s">
        <v>51</v>
      </c>
      <c r="B4" s="13" t="s">
        <v>52</v>
      </c>
      <c r="C4" s="14"/>
      <c r="D4" s="8"/>
      <c r="E4" s="8"/>
      <c r="F4" s="15"/>
      <c r="G4" s="15"/>
      <c r="H4" s="12"/>
      <c r="I4" s="12"/>
      <c r="J4" s="12"/>
      <c r="K4" s="12"/>
      <c r="L4" s="12"/>
    </row>
    <row r="5" spans="1:12">
      <c r="A5" s="13" t="s">
        <v>53</v>
      </c>
      <c r="B5" s="13" t="s">
        <v>54</v>
      </c>
      <c r="C5" s="16" t="s">
        <v>55</v>
      </c>
      <c r="D5" s="8"/>
      <c r="E5" s="8"/>
      <c r="F5" s="15"/>
      <c r="G5" s="15"/>
      <c r="H5" s="12"/>
      <c r="I5" s="12"/>
      <c r="J5" s="12"/>
      <c r="K5" s="12"/>
      <c r="L5" s="12"/>
    </row>
    <row r="6" spans="1:12">
      <c r="A6" s="17"/>
      <c r="B6" s="18" t="s">
        <v>56</v>
      </c>
      <c r="C6" s="19" t="s">
        <v>57</v>
      </c>
      <c r="D6" s="20"/>
      <c r="E6" s="21"/>
      <c r="F6" s="15"/>
      <c r="G6" s="15"/>
      <c r="H6" s="12"/>
      <c r="I6" s="12"/>
      <c r="J6" s="12"/>
      <c r="K6" s="12"/>
      <c r="L6" s="12"/>
    </row>
  </sheetData>
  <mergeCells count="1">
    <mergeCell ref="A1:G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50"/>
  </sheetPr>
  <dimension ref="A1:L17"/>
  <sheetViews>
    <sheetView workbookViewId="0">
      <selection activeCell="C25" sqref="C25"/>
    </sheetView>
  </sheetViews>
  <sheetFormatPr defaultColWidth="8.26666666666667" defaultRowHeight="12"/>
  <cols>
    <col min="1" max="1" width="4.6" style="3" customWidth="1"/>
    <col min="2" max="2" width="16.125" style="3" customWidth="1"/>
    <col min="3" max="3" width="45.4666666666667" style="3" customWidth="1"/>
    <col min="4" max="4" width="7.33333333333333" style="3" customWidth="1"/>
    <col min="5" max="5" width="8.46666666666667" style="3" customWidth="1"/>
    <col min="6" max="6" width="9.46666666666667" style="3" customWidth="1"/>
    <col min="7" max="7" width="11.8" style="3" customWidth="1"/>
    <col min="8" max="9" width="8.26666666666667" style="3"/>
    <col min="10" max="10" width="8.6" style="3" customWidth="1"/>
    <col min="11" max="11" width="8.26666666666667" style="3"/>
    <col min="12" max="12" width="15.5" style="3" customWidth="1"/>
    <col min="13" max="16384" width="8.26666666666667" style="3"/>
  </cols>
  <sheetData>
    <row r="1" s="5" customFormat="1" spans="1:12">
      <c r="A1" s="4" t="s">
        <v>18</v>
      </c>
      <c r="B1" s="4"/>
      <c r="C1" s="4"/>
      <c r="D1" s="4"/>
      <c r="E1" s="4"/>
      <c r="F1" s="4"/>
      <c r="G1" s="4"/>
    </row>
    <row r="2" s="5" customFormat="1" ht="24" spans="1:12">
      <c r="A2" s="6" t="s">
        <v>1</v>
      </c>
      <c r="B2" s="6" t="s">
        <v>19</v>
      </c>
      <c r="C2" s="6" t="s">
        <v>20</v>
      </c>
      <c r="D2" s="6" t="s">
        <v>21</v>
      </c>
      <c r="E2" s="6" t="s">
        <v>22</v>
      </c>
      <c r="F2" s="6" t="s">
        <v>23</v>
      </c>
      <c r="G2" s="6" t="s">
        <v>24</v>
      </c>
      <c r="H2" s="6" t="s">
        <v>25</v>
      </c>
      <c r="I2" s="6" t="s">
        <v>26</v>
      </c>
      <c r="J2" s="6" t="s">
        <v>27</v>
      </c>
      <c r="K2" s="6" t="s">
        <v>28</v>
      </c>
      <c r="L2" s="6" t="s">
        <v>29</v>
      </c>
    </row>
    <row r="3" ht="72" spans="1:12">
      <c r="A3" s="8">
        <v>1</v>
      </c>
      <c r="B3" s="8" t="s">
        <v>30</v>
      </c>
      <c r="C3" s="26" t="s">
        <v>31</v>
      </c>
      <c r="D3" s="8">
        <v>35</v>
      </c>
      <c r="E3" s="8" t="s">
        <v>32</v>
      </c>
      <c r="F3" s="11"/>
      <c r="G3" s="11"/>
      <c r="H3" s="12"/>
      <c r="I3" s="12"/>
      <c r="J3" s="12"/>
      <c r="K3" s="12"/>
      <c r="L3" s="12"/>
    </row>
    <row r="4" ht="72" spans="1:12">
      <c r="A4" s="8">
        <v>2</v>
      </c>
      <c r="B4" s="8" t="s">
        <v>30</v>
      </c>
      <c r="C4" s="26" t="s">
        <v>33</v>
      </c>
      <c r="D4" s="8">
        <v>21</v>
      </c>
      <c r="E4" s="8" t="s">
        <v>32</v>
      </c>
      <c r="F4" s="15"/>
      <c r="G4" s="15"/>
      <c r="H4" s="12"/>
      <c r="I4" s="12"/>
      <c r="J4" s="12"/>
      <c r="K4" s="12"/>
      <c r="L4" s="12"/>
    </row>
    <row r="5" ht="108" spans="1:12">
      <c r="A5" s="8">
        <v>3</v>
      </c>
      <c r="B5" s="8" t="s">
        <v>34</v>
      </c>
      <c r="C5" s="26" t="s">
        <v>35</v>
      </c>
      <c r="D5" s="8">
        <v>650</v>
      </c>
      <c r="E5" s="8" t="s">
        <v>36</v>
      </c>
      <c r="F5" s="15"/>
      <c r="G5" s="15"/>
      <c r="H5" s="12"/>
      <c r="I5" s="12"/>
      <c r="J5" s="12"/>
      <c r="K5" s="12"/>
      <c r="L5" s="12"/>
    </row>
    <row r="6" ht="108" spans="1:12">
      <c r="A6" s="8">
        <v>4</v>
      </c>
      <c r="B6" s="8" t="s">
        <v>37</v>
      </c>
      <c r="C6" s="26" t="s">
        <v>38</v>
      </c>
      <c r="D6" s="8">
        <v>710</v>
      </c>
      <c r="E6" s="8" t="s">
        <v>36</v>
      </c>
      <c r="F6" s="15"/>
      <c r="G6" s="15"/>
      <c r="H6" s="12"/>
      <c r="I6" s="12"/>
      <c r="J6" s="12"/>
      <c r="K6" s="12"/>
      <c r="L6" s="12"/>
    </row>
    <row r="7" ht="108" spans="1:12">
      <c r="A7" s="8">
        <v>5</v>
      </c>
      <c r="B7" s="8" t="s">
        <v>39</v>
      </c>
      <c r="C7" s="26" t="s">
        <v>40</v>
      </c>
      <c r="D7" s="8">
        <v>29.5</v>
      </c>
      <c r="E7" s="8" t="s">
        <v>36</v>
      </c>
      <c r="F7" s="15"/>
      <c r="G7" s="15"/>
      <c r="H7" s="12"/>
      <c r="I7" s="12"/>
      <c r="J7" s="12"/>
      <c r="K7" s="12"/>
      <c r="L7" s="12"/>
    </row>
    <row r="8" ht="108" spans="1:12">
      <c r="A8" s="8">
        <v>6</v>
      </c>
      <c r="B8" s="8" t="s">
        <v>41</v>
      </c>
      <c r="C8" s="26" t="s">
        <v>42</v>
      </c>
      <c r="D8" s="8">
        <v>286</v>
      </c>
      <c r="E8" s="8" t="s">
        <v>36</v>
      </c>
      <c r="F8" s="15"/>
      <c r="G8" s="15"/>
      <c r="H8" s="12"/>
      <c r="I8" s="12"/>
      <c r="J8" s="12"/>
      <c r="K8" s="12"/>
      <c r="L8" s="12"/>
    </row>
    <row r="9" ht="108" spans="1:12">
      <c r="A9" s="8">
        <v>7</v>
      </c>
      <c r="B9" s="8" t="s">
        <v>43</v>
      </c>
      <c r="C9" s="26" t="s">
        <v>44</v>
      </c>
      <c r="D9" s="8">
        <v>10</v>
      </c>
      <c r="E9" s="8" t="s">
        <v>36</v>
      </c>
      <c r="F9" s="15"/>
      <c r="G9" s="15"/>
      <c r="H9" s="12"/>
      <c r="I9" s="12"/>
      <c r="J9" s="12"/>
      <c r="K9" s="12"/>
      <c r="L9" s="12"/>
    </row>
    <row r="10" ht="108" spans="1:12">
      <c r="A10" s="8">
        <v>8</v>
      </c>
      <c r="B10" s="8" t="s">
        <v>45</v>
      </c>
      <c r="C10" s="26" t="s">
        <v>46</v>
      </c>
      <c r="D10" s="8">
        <v>28</v>
      </c>
      <c r="E10" s="8" t="s">
        <v>36</v>
      </c>
      <c r="F10" s="15"/>
      <c r="G10" s="15"/>
      <c r="H10" s="12"/>
      <c r="I10" s="12"/>
      <c r="J10" s="12"/>
      <c r="K10" s="12"/>
      <c r="L10" s="12"/>
    </row>
    <row r="11" ht="108" spans="1:12">
      <c r="A11" s="8">
        <v>9</v>
      </c>
      <c r="B11" s="8" t="s">
        <v>47</v>
      </c>
      <c r="C11" s="26" t="s">
        <v>48</v>
      </c>
      <c r="D11" s="8">
        <v>18</v>
      </c>
      <c r="E11" s="8" t="s">
        <v>36</v>
      </c>
      <c r="F11" s="15"/>
      <c r="G11" s="15"/>
      <c r="H11" s="12"/>
      <c r="I11" s="12"/>
      <c r="J11" s="12"/>
      <c r="K11" s="12"/>
      <c r="L11" s="12"/>
    </row>
    <row r="12" spans="1:12">
      <c r="A12" s="8">
        <v>10</v>
      </c>
      <c r="B12" s="8" t="s">
        <v>49</v>
      </c>
      <c r="C12" s="26" t="s">
        <v>49</v>
      </c>
      <c r="D12" s="8">
        <v>1</v>
      </c>
      <c r="E12" s="8" t="s">
        <v>50</v>
      </c>
      <c r="F12" s="15"/>
      <c r="G12" s="15"/>
      <c r="H12" s="27"/>
      <c r="I12" s="12"/>
      <c r="J12" s="27"/>
      <c r="K12" s="12"/>
      <c r="L12" s="12"/>
    </row>
    <row r="13" s="82" customFormat="1" spans="1:12">
      <c r="A13" s="13" t="s">
        <v>51</v>
      </c>
      <c r="B13" s="13" t="s">
        <v>52</v>
      </c>
      <c r="C13" s="14"/>
      <c r="D13" s="13"/>
      <c r="E13" s="13"/>
      <c r="F13" s="28"/>
      <c r="G13" s="28"/>
      <c r="H13" s="29"/>
      <c r="I13" s="30"/>
      <c r="J13" s="29"/>
      <c r="K13" s="30"/>
      <c r="L13" s="30"/>
    </row>
    <row r="14" s="82" customFormat="1" spans="1:12">
      <c r="A14" s="13" t="s">
        <v>53</v>
      </c>
      <c r="B14" s="13" t="s">
        <v>54</v>
      </c>
      <c r="C14" s="16" t="s">
        <v>55</v>
      </c>
      <c r="D14" s="13"/>
      <c r="E14" s="13"/>
      <c r="F14" s="28"/>
      <c r="G14" s="28"/>
      <c r="H14" s="29"/>
      <c r="I14" s="30"/>
      <c r="J14" s="29"/>
      <c r="K14" s="30"/>
      <c r="L14" s="30"/>
    </row>
    <row r="15" s="82" customFormat="1" spans="1:12">
      <c r="A15" s="100"/>
      <c r="B15" s="18" t="s">
        <v>56</v>
      </c>
      <c r="C15" s="19" t="s">
        <v>57</v>
      </c>
      <c r="D15" s="101"/>
      <c r="E15" s="102"/>
      <c r="F15" s="51"/>
      <c r="G15" s="52"/>
      <c r="H15" s="29"/>
      <c r="I15" s="30"/>
      <c r="J15" s="29"/>
      <c r="K15" s="30"/>
      <c r="L15" s="30"/>
    </row>
    <row r="17" spans="7:7">
      <c r="G17" s="31"/>
    </row>
  </sheetData>
  <mergeCells count="1">
    <mergeCell ref="A1:G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B050"/>
  </sheetPr>
  <dimension ref="A1:L26"/>
  <sheetViews>
    <sheetView topLeftCell="A18" workbookViewId="0">
      <selection activeCell="H7" sqref="H7"/>
    </sheetView>
  </sheetViews>
  <sheetFormatPr defaultColWidth="8.26666666666667" defaultRowHeight="12"/>
  <cols>
    <col min="1" max="1" width="4.6" style="5" customWidth="1"/>
    <col min="2" max="2" width="14.625" style="5" customWidth="1"/>
    <col min="3" max="3" width="82.8666666666667" style="93" customWidth="1"/>
    <col min="4" max="5" width="4.8" style="5" customWidth="1"/>
    <col min="6" max="6" width="9.46666666666667" style="3" customWidth="1"/>
    <col min="7" max="7" width="11.8" style="3" customWidth="1"/>
    <col min="8" max="9" width="8.26666666666667" style="3"/>
    <col min="10" max="10" width="8.6" style="3" customWidth="1"/>
    <col min="11" max="11" width="8.26666666666667" style="3"/>
    <col min="12" max="12" width="15.5" style="3" customWidth="1"/>
    <col min="13" max="32" width="8.26666666666667" style="5"/>
    <col min="33" max="16384" width="20.5" style="5"/>
  </cols>
  <sheetData>
    <row r="1" spans="1:12">
      <c r="A1" s="4" t="s">
        <v>58</v>
      </c>
      <c r="B1" s="4"/>
      <c r="C1" s="4"/>
      <c r="D1" s="4"/>
      <c r="E1" s="4"/>
      <c r="F1" s="4"/>
      <c r="G1" s="4"/>
      <c r="H1" s="5"/>
      <c r="I1" s="5"/>
      <c r="J1" s="5"/>
      <c r="K1" s="5"/>
      <c r="L1" s="5"/>
    </row>
    <row r="2" ht="24" spans="1:12">
      <c r="A2" s="6" t="s">
        <v>1</v>
      </c>
      <c r="B2" s="6" t="s">
        <v>19</v>
      </c>
      <c r="C2" s="6" t="s">
        <v>20</v>
      </c>
      <c r="D2" s="6" t="s">
        <v>21</v>
      </c>
      <c r="E2" s="6" t="s">
        <v>22</v>
      </c>
      <c r="F2" s="6" t="s">
        <v>23</v>
      </c>
      <c r="G2" s="6" t="s">
        <v>24</v>
      </c>
      <c r="H2" s="6" t="s">
        <v>25</v>
      </c>
      <c r="I2" s="6" t="s">
        <v>26</v>
      </c>
      <c r="J2" s="6" t="s">
        <v>27</v>
      </c>
      <c r="K2" s="6" t="s">
        <v>28</v>
      </c>
      <c r="L2" s="6" t="s">
        <v>29</v>
      </c>
    </row>
    <row r="3" s="4" customFormat="1" spans="1:12">
      <c r="A3" s="13"/>
      <c r="B3" s="13" t="s">
        <v>59</v>
      </c>
      <c r="C3" s="14"/>
      <c r="D3" s="13"/>
      <c r="E3" s="13"/>
      <c r="F3" s="11"/>
      <c r="G3" s="11"/>
      <c r="H3" s="12"/>
      <c r="I3" s="12"/>
      <c r="J3" s="12"/>
      <c r="K3" s="12"/>
      <c r="L3" s="12"/>
    </row>
    <row r="4" ht="156" spans="1:12">
      <c r="A4" s="8">
        <v>1</v>
      </c>
      <c r="B4" s="8" t="s">
        <v>60</v>
      </c>
      <c r="C4" s="26" t="s">
        <v>61</v>
      </c>
      <c r="D4" s="8">
        <v>1</v>
      </c>
      <c r="E4" s="8" t="s">
        <v>62</v>
      </c>
      <c r="F4" s="15"/>
      <c r="G4" s="15"/>
      <c r="H4" s="12"/>
      <c r="I4" s="12"/>
      <c r="J4" s="12"/>
      <c r="K4" s="12"/>
      <c r="L4" s="12"/>
    </row>
    <row r="5" ht="156" spans="1:12">
      <c r="A5" s="67">
        <v>2</v>
      </c>
      <c r="B5" s="67" t="s">
        <v>63</v>
      </c>
      <c r="C5" s="68" t="s">
        <v>64</v>
      </c>
      <c r="D5" s="67">
        <v>1</v>
      </c>
      <c r="E5" s="67" t="s">
        <v>62</v>
      </c>
      <c r="F5" s="66"/>
      <c r="G5" s="15"/>
      <c r="H5" s="12"/>
      <c r="I5" s="12"/>
      <c r="J5" s="12"/>
      <c r="K5" s="12"/>
      <c r="L5" s="12"/>
    </row>
    <row r="6" ht="312" spans="1:12">
      <c r="A6" s="67">
        <v>3</v>
      </c>
      <c r="B6" s="67" t="s">
        <v>65</v>
      </c>
      <c r="C6" s="68" t="s">
        <v>66</v>
      </c>
      <c r="D6" s="67">
        <v>1</v>
      </c>
      <c r="E6" s="67" t="s">
        <v>62</v>
      </c>
      <c r="F6" s="66"/>
      <c r="G6" s="15"/>
      <c r="H6" s="12"/>
      <c r="I6" s="12"/>
      <c r="J6" s="12"/>
      <c r="K6" s="12"/>
      <c r="L6" s="12"/>
    </row>
    <row r="7" ht="180" spans="1:12">
      <c r="A7" s="67">
        <v>4</v>
      </c>
      <c r="B7" s="67" t="s">
        <v>67</v>
      </c>
      <c r="C7" s="68" t="s">
        <v>68</v>
      </c>
      <c r="D7" s="67">
        <v>1</v>
      </c>
      <c r="E7" s="67" t="s">
        <v>62</v>
      </c>
      <c r="F7" s="66"/>
      <c r="G7" s="15"/>
      <c r="H7" s="12"/>
      <c r="I7" s="12"/>
      <c r="J7" s="12"/>
      <c r="K7" s="12"/>
      <c r="L7" s="12"/>
    </row>
    <row r="8" ht="132" spans="1:12">
      <c r="A8" s="67">
        <v>5</v>
      </c>
      <c r="B8" s="67" t="s">
        <v>69</v>
      </c>
      <c r="C8" s="68" t="s">
        <v>70</v>
      </c>
      <c r="D8" s="67">
        <v>1</v>
      </c>
      <c r="E8" s="67" t="s">
        <v>62</v>
      </c>
      <c r="F8" s="66"/>
      <c r="G8" s="15"/>
      <c r="H8" s="12"/>
      <c r="I8" s="12"/>
      <c r="J8" s="12"/>
      <c r="K8" s="12"/>
      <c r="L8" s="12"/>
    </row>
    <row r="9" ht="120" spans="1:12">
      <c r="A9" s="67">
        <v>6</v>
      </c>
      <c r="B9" s="67" t="s">
        <v>71</v>
      </c>
      <c r="C9" s="68" t="s">
        <v>72</v>
      </c>
      <c r="D9" s="85">
        <v>3</v>
      </c>
      <c r="E9" s="67" t="s">
        <v>62</v>
      </c>
      <c r="F9" s="66"/>
      <c r="G9" s="15"/>
      <c r="H9" s="12"/>
      <c r="I9" s="12"/>
      <c r="J9" s="12"/>
      <c r="K9" s="12"/>
      <c r="L9" s="12"/>
    </row>
    <row r="10" ht="168" spans="1:12">
      <c r="A10" s="67">
        <v>7</v>
      </c>
      <c r="B10" s="67" t="s">
        <v>73</v>
      </c>
      <c r="C10" s="68" t="s">
        <v>74</v>
      </c>
      <c r="D10" s="67">
        <v>48</v>
      </c>
      <c r="E10" s="67" t="s">
        <v>62</v>
      </c>
      <c r="F10" s="66"/>
      <c r="G10" s="15"/>
      <c r="H10" s="12"/>
      <c r="I10" s="12"/>
      <c r="J10" s="12"/>
      <c r="K10" s="12"/>
      <c r="L10" s="12"/>
    </row>
    <row r="11" ht="180" spans="1:12">
      <c r="A11" s="67">
        <v>8</v>
      </c>
      <c r="B11" s="67" t="s">
        <v>75</v>
      </c>
      <c r="C11" s="68" t="s">
        <v>76</v>
      </c>
      <c r="D11" s="67">
        <v>16</v>
      </c>
      <c r="E11" s="67" t="s">
        <v>62</v>
      </c>
      <c r="F11" s="66"/>
      <c r="G11" s="15"/>
      <c r="H11" s="12"/>
      <c r="I11" s="12"/>
      <c r="J11" s="12"/>
      <c r="K11" s="12"/>
      <c r="L11" s="12"/>
    </row>
    <row r="12" ht="156" spans="1:12">
      <c r="A12" s="67">
        <v>9</v>
      </c>
      <c r="B12" s="67" t="s">
        <v>77</v>
      </c>
      <c r="C12" s="68" t="s">
        <v>78</v>
      </c>
      <c r="D12" s="67">
        <v>192</v>
      </c>
      <c r="E12" s="67" t="s">
        <v>62</v>
      </c>
      <c r="F12" s="66"/>
      <c r="G12" s="15"/>
      <c r="H12" s="27"/>
      <c r="I12" s="12"/>
      <c r="J12" s="27"/>
      <c r="K12" s="12"/>
      <c r="L12" s="12"/>
    </row>
    <row r="13" ht="156" spans="1:12">
      <c r="A13" s="67">
        <v>10</v>
      </c>
      <c r="B13" s="67" t="s">
        <v>79</v>
      </c>
      <c r="C13" s="68" t="s">
        <v>80</v>
      </c>
      <c r="D13" s="67">
        <v>2</v>
      </c>
      <c r="E13" s="67" t="s">
        <v>62</v>
      </c>
      <c r="F13" s="78"/>
      <c r="G13" s="28"/>
      <c r="H13" s="29"/>
      <c r="I13" s="30"/>
      <c r="J13" s="29"/>
      <c r="K13" s="30"/>
      <c r="L13" s="30"/>
    </row>
    <row r="14" ht="24" spans="1:12">
      <c r="A14" s="62">
        <v>11</v>
      </c>
      <c r="B14" s="62" t="s">
        <v>81</v>
      </c>
      <c r="C14" s="63" t="s">
        <v>82</v>
      </c>
      <c r="D14" s="62">
        <v>12</v>
      </c>
      <c r="E14" s="62" t="s">
        <v>83</v>
      </c>
      <c r="F14" s="78"/>
      <c r="G14" s="28"/>
      <c r="H14" s="29"/>
      <c r="I14" s="30"/>
      <c r="J14" s="29"/>
      <c r="K14" s="30"/>
      <c r="L14" s="30"/>
    </row>
    <row r="15" s="4" customFormat="1" ht="24" spans="1:12">
      <c r="A15" s="67">
        <v>12</v>
      </c>
      <c r="B15" s="67" t="s">
        <v>84</v>
      </c>
      <c r="C15" s="68" t="s">
        <v>85</v>
      </c>
      <c r="D15" s="67">
        <f>(D10+D11)*2+D9+1</f>
        <v>132</v>
      </c>
      <c r="E15" s="67" t="s">
        <v>83</v>
      </c>
      <c r="F15" s="87"/>
      <c r="G15" s="52"/>
      <c r="H15" s="29"/>
      <c r="I15" s="30"/>
      <c r="J15" s="29"/>
      <c r="K15" s="30"/>
      <c r="L15" s="30"/>
    </row>
    <row r="16" s="4" customFormat="1" spans="1:12">
      <c r="A16" s="67">
        <v>13</v>
      </c>
      <c r="B16" s="67" t="s">
        <v>58</v>
      </c>
      <c r="C16" s="68" t="s">
        <v>86</v>
      </c>
      <c r="D16" s="67">
        <v>1</v>
      </c>
      <c r="E16" s="67" t="s">
        <v>87</v>
      </c>
      <c r="F16" s="65"/>
      <c r="G16" s="12"/>
      <c r="H16" s="12"/>
      <c r="I16" s="12"/>
      <c r="J16" s="12"/>
      <c r="K16" s="12"/>
      <c r="L16" s="12"/>
    </row>
    <row r="17" s="4" customFormat="1" spans="1:12">
      <c r="A17" s="13"/>
      <c r="B17" s="13" t="s">
        <v>88</v>
      </c>
      <c r="C17" s="14"/>
      <c r="D17" s="13"/>
      <c r="E17" s="13"/>
      <c r="F17" s="12"/>
      <c r="G17" s="27"/>
      <c r="H17" s="12"/>
      <c r="I17" s="12"/>
      <c r="J17" s="12"/>
      <c r="K17" s="12"/>
      <c r="L17" s="12"/>
    </row>
    <row r="18" ht="180" spans="1:12">
      <c r="A18" s="8">
        <v>1</v>
      </c>
      <c r="B18" s="8" t="s">
        <v>63</v>
      </c>
      <c r="C18" s="26" t="s">
        <v>89</v>
      </c>
      <c r="D18" s="8">
        <v>1</v>
      </c>
      <c r="E18" s="8" t="s">
        <v>62</v>
      </c>
      <c r="F18" s="12"/>
      <c r="G18" s="12"/>
      <c r="H18" s="12"/>
      <c r="I18" s="12"/>
      <c r="J18" s="12"/>
      <c r="K18" s="12"/>
      <c r="L18" s="12"/>
    </row>
    <row r="19" ht="192" spans="1:12">
      <c r="A19" s="8">
        <v>2</v>
      </c>
      <c r="B19" s="8" t="s">
        <v>75</v>
      </c>
      <c r="C19" s="26" t="s">
        <v>90</v>
      </c>
      <c r="D19" s="8">
        <v>27</v>
      </c>
      <c r="E19" s="8" t="s">
        <v>62</v>
      </c>
      <c r="F19" s="12"/>
      <c r="G19" s="12"/>
      <c r="H19" s="12"/>
      <c r="I19" s="12"/>
      <c r="J19" s="12"/>
      <c r="K19" s="12"/>
      <c r="L19" s="12"/>
    </row>
    <row r="20" ht="132" spans="1:12">
      <c r="A20" s="8">
        <v>3</v>
      </c>
      <c r="B20" s="8" t="s">
        <v>91</v>
      </c>
      <c r="C20" s="110" t="s">
        <v>92</v>
      </c>
      <c r="D20" s="8">
        <v>25</v>
      </c>
      <c r="E20" s="8" t="s">
        <v>62</v>
      </c>
      <c r="F20" s="12"/>
      <c r="G20" s="12"/>
      <c r="H20" s="12"/>
      <c r="I20" s="12"/>
      <c r="J20" s="12"/>
      <c r="K20" s="12"/>
      <c r="L20" s="12"/>
    </row>
    <row r="21" ht="24" spans="1:12">
      <c r="A21" s="8">
        <v>4</v>
      </c>
      <c r="B21" s="8" t="s">
        <v>81</v>
      </c>
      <c r="C21" s="26" t="s">
        <v>82</v>
      </c>
      <c r="D21" s="8">
        <v>4</v>
      </c>
      <c r="E21" s="8" t="s">
        <v>83</v>
      </c>
      <c r="F21" s="12"/>
      <c r="G21" s="12"/>
      <c r="H21" s="12"/>
      <c r="I21" s="12"/>
      <c r="J21" s="12"/>
      <c r="K21" s="12"/>
      <c r="L21" s="12"/>
    </row>
    <row r="22" ht="24" spans="1:12">
      <c r="A22" s="8">
        <v>5</v>
      </c>
      <c r="B22" s="8" t="s">
        <v>93</v>
      </c>
      <c r="C22" s="26" t="s">
        <v>94</v>
      </c>
      <c r="D22" s="8">
        <f>(D19+D20)*2</f>
        <v>104</v>
      </c>
      <c r="E22" s="8" t="s">
        <v>83</v>
      </c>
      <c r="F22" s="12"/>
      <c r="G22" s="12"/>
      <c r="H22" s="12"/>
      <c r="I22" s="12"/>
      <c r="J22" s="12"/>
      <c r="K22" s="12"/>
      <c r="L22" s="12"/>
    </row>
    <row r="23" s="4" customFormat="1" spans="1:12">
      <c r="A23" s="8">
        <v>6</v>
      </c>
      <c r="B23" s="8" t="s">
        <v>95</v>
      </c>
      <c r="C23" s="26" t="s">
        <v>86</v>
      </c>
      <c r="D23" s="8">
        <v>1</v>
      </c>
      <c r="E23" s="8" t="s">
        <v>87</v>
      </c>
      <c r="F23" s="12"/>
      <c r="G23" s="12"/>
      <c r="H23" s="12"/>
      <c r="I23" s="12"/>
      <c r="J23" s="12"/>
      <c r="K23" s="12"/>
      <c r="L23" s="12"/>
    </row>
    <row r="24" s="82" customFormat="1" spans="1:12">
      <c r="A24" s="13" t="s">
        <v>51</v>
      </c>
      <c r="B24" s="13" t="s">
        <v>52</v>
      </c>
      <c r="C24" s="14"/>
      <c r="D24" s="13"/>
      <c r="E24" s="13"/>
      <c r="F24" s="12"/>
      <c r="G24" s="12"/>
      <c r="H24" s="12"/>
      <c r="I24" s="12"/>
      <c r="J24" s="12"/>
      <c r="K24" s="12"/>
      <c r="L24" s="12"/>
    </row>
    <row r="25" s="82" customFormat="1" spans="1:12">
      <c r="A25" s="13" t="s">
        <v>53</v>
      </c>
      <c r="B25" s="13" t="s">
        <v>54</v>
      </c>
      <c r="C25" s="16" t="s">
        <v>55</v>
      </c>
      <c r="D25" s="13"/>
      <c r="E25" s="13"/>
      <c r="F25" s="12"/>
      <c r="G25" s="12"/>
      <c r="H25" s="12"/>
      <c r="I25" s="12"/>
      <c r="J25" s="12"/>
      <c r="K25" s="12"/>
      <c r="L25" s="12"/>
    </row>
    <row r="26" spans="1:12">
      <c r="A26" s="17"/>
      <c r="B26" s="18" t="s">
        <v>56</v>
      </c>
      <c r="C26" s="19" t="s">
        <v>57</v>
      </c>
      <c r="D26" s="20"/>
      <c r="E26" s="21"/>
      <c r="F26" s="12"/>
      <c r="G26" s="12"/>
      <c r="H26" s="12"/>
      <c r="I26" s="12"/>
      <c r="J26" s="12"/>
      <c r="K26" s="12"/>
      <c r="L26" s="12"/>
    </row>
  </sheetData>
  <mergeCells count="1">
    <mergeCell ref="A1:G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B050"/>
  </sheetPr>
  <dimension ref="A1:L29"/>
  <sheetViews>
    <sheetView topLeftCell="A22" workbookViewId="0">
      <selection activeCell="C32" sqref="C32"/>
    </sheetView>
  </sheetViews>
  <sheetFormatPr defaultColWidth="8.26666666666667" defaultRowHeight="12"/>
  <cols>
    <col min="1" max="1" width="4.6" style="3" customWidth="1"/>
    <col min="2" max="2" width="14.75" style="3" customWidth="1"/>
    <col min="3" max="3" width="96.4" style="3" customWidth="1"/>
    <col min="4" max="4" width="7.33333333333333" style="3" customWidth="1"/>
    <col min="5" max="5" width="8.2" style="3" customWidth="1"/>
    <col min="6" max="6" width="9.46666666666667" style="3" customWidth="1"/>
    <col min="7" max="7" width="11.8" style="3" customWidth="1"/>
    <col min="8" max="9" width="8.26666666666667" style="3"/>
    <col min="10" max="10" width="8.6" style="3" customWidth="1"/>
    <col min="11" max="11" width="8.26666666666667" style="3"/>
    <col min="12" max="12" width="15.5" style="3" customWidth="1"/>
    <col min="13" max="32" width="8.26666666666667" style="3"/>
    <col min="33" max="16384" width="15.625" style="3"/>
  </cols>
  <sheetData>
    <row r="1" s="5" customFormat="1" spans="1:12">
      <c r="A1" s="4" t="s">
        <v>9</v>
      </c>
      <c r="B1" s="4"/>
      <c r="C1" s="4"/>
      <c r="D1" s="4"/>
      <c r="E1" s="4"/>
      <c r="F1" s="4"/>
      <c r="G1" s="4"/>
    </row>
    <row r="2" s="5" customFormat="1" ht="24" spans="1:12">
      <c r="A2" s="6" t="s">
        <v>1</v>
      </c>
      <c r="B2" s="6" t="s">
        <v>19</v>
      </c>
      <c r="C2" s="6" t="s">
        <v>20</v>
      </c>
      <c r="D2" s="6" t="s">
        <v>21</v>
      </c>
      <c r="E2" s="6" t="s">
        <v>22</v>
      </c>
      <c r="F2" s="6" t="s">
        <v>23</v>
      </c>
      <c r="G2" s="6" t="s">
        <v>24</v>
      </c>
      <c r="H2" s="6" t="s">
        <v>25</v>
      </c>
      <c r="I2" s="6" t="s">
        <v>26</v>
      </c>
      <c r="J2" s="6" t="s">
        <v>27</v>
      </c>
      <c r="K2" s="6" t="s">
        <v>28</v>
      </c>
      <c r="L2" s="6" t="s">
        <v>29</v>
      </c>
    </row>
    <row r="3" ht="168" spans="1:12">
      <c r="A3" s="8">
        <v>1</v>
      </c>
      <c r="B3" s="8" t="s">
        <v>96</v>
      </c>
      <c r="C3" s="99" t="s">
        <v>97</v>
      </c>
      <c r="D3" s="8">
        <v>2</v>
      </c>
      <c r="E3" s="8" t="s">
        <v>62</v>
      </c>
      <c r="F3" s="11"/>
      <c r="G3" s="11"/>
      <c r="H3" s="12"/>
      <c r="I3" s="12"/>
      <c r="J3" s="12"/>
      <c r="K3" s="12"/>
      <c r="L3" s="12"/>
    </row>
    <row r="4" ht="168" spans="1:12">
      <c r="A4" s="8">
        <v>2</v>
      </c>
      <c r="B4" s="8" t="s">
        <v>98</v>
      </c>
      <c r="C4" s="26" t="s">
        <v>99</v>
      </c>
      <c r="D4" s="8">
        <v>11</v>
      </c>
      <c r="E4" s="8" t="s">
        <v>62</v>
      </c>
      <c r="F4" s="15"/>
      <c r="G4" s="15"/>
      <c r="H4" s="12"/>
      <c r="I4" s="12"/>
      <c r="J4" s="12"/>
      <c r="K4" s="12"/>
      <c r="L4" s="12"/>
    </row>
    <row r="5" ht="156" spans="1:12">
      <c r="A5" s="8">
        <v>3</v>
      </c>
      <c r="B5" s="8" t="s">
        <v>100</v>
      </c>
      <c r="C5" s="26" t="s">
        <v>101</v>
      </c>
      <c r="D5" s="8">
        <v>13</v>
      </c>
      <c r="E5" s="8" t="s">
        <v>102</v>
      </c>
      <c r="F5" s="15"/>
      <c r="G5" s="15"/>
      <c r="H5" s="12"/>
      <c r="I5" s="12"/>
      <c r="J5" s="12"/>
      <c r="K5" s="12"/>
      <c r="L5" s="12"/>
    </row>
    <row r="6" ht="120" spans="1:12">
      <c r="A6" s="8">
        <v>4</v>
      </c>
      <c r="B6" s="8" t="s">
        <v>103</v>
      </c>
      <c r="C6" s="26" t="s">
        <v>104</v>
      </c>
      <c r="D6" s="8">
        <v>5500</v>
      </c>
      <c r="E6" s="8" t="s">
        <v>36</v>
      </c>
      <c r="F6" s="15"/>
      <c r="G6" s="15"/>
      <c r="H6" s="12"/>
      <c r="I6" s="12"/>
      <c r="J6" s="12"/>
      <c r="K6" s="12"/>
      <c r="L6" s="12"/>
    </row>
    <row r="7" ht="120" spans="1:12">
      <c r="A7" s="8">
        <v>5</v>
      </c>
      <c r="B7" s="8" t="s">
        <v>105</v>
      </c>
      <c r="C7" s="26" t="s">
        <v>106</v>
      </c>
      <c r="D7" s="8">
        <v>32</v>
      </c>
      <c r="E7" s="8" t="s">
        <v>62</v>
      </c>
      <c r="F7" s="15"/>
      <c r="G7" s="15"/>
      <c r="H7" s="12"/>
      <c r="I7" s="12"/>
      <c r="J7" s="12"/>
      <c r="K7" s="12"/>
      <c r="L7" s="12"/>
    </row>
    <row r="8" ht="108" spans="1:12">
      <c r="A8" s="8">
        <v>6</v>
      </c>
      <c r="B8" s="8" t="s">
        <v>107</v>
      </c>
      <c r="C8" s="26" t="s">
        <v>108</v>
      </c>
      <c r="D8" s="8">
        <v>12</v>
      </c>
      <c r="E8" s="8" t="s">
        <v>62</v>
      </c>
      <c r="F8" s="15"/>
      <c r="G8" s="15"/>
      <c r="H8" s="12"/>
      <c r="I8" s="12"/>
      <c r="J8" s="12"/>
      <c r="K8" s="12"/>
      <c r="L8" s="12"/>
    </row>
    <row r="9" ht="120" spans="1:12">
      <c r="A9" s="8">
        <v>7</v>
      </c>
      <c r="B9" s="8" t="s">
        <v>109</v>
      </c>
      <c r="C9" s="26" t="s">
        <v>110</v>
      </c>
      <c r="D9" s="8">
        <v>15</v>
      </c>
      <c r="E9" s="8" t="s">
        <v>62</v>
      </c>
      <c r="F9" s="15"/>
      <c r="G9" s="15"/>
      <c r="H9" s="12"/>
      <c r="I9" s="12"/>
      <c r="J9" s="12"/>
      <c r="K9" s="12"/>
      <c r="L9" s="12"/>
    </row>
    <row r="10" ht="132" spans="1:12">
      <c r="A10" s="8">
        <v>8</v>
      </c>
      <c r="B10" s="8" t="s">
        <v>111</v>
      </c>
      <c r="C10" s="26" t="s">
        <v>112</v>
      </c>
      <c r="D10" s="8">
        <v>5</v>
      </c>
      <c r="E10" s="8" t="s">
        <v>62</v>
      </c>
      <c r="F10" s="15"/>
      <c r="G10" s="15"/>
      <c r="H10" s="12"/>
      <c r="I10" s="12"/>
      <c r="J10" s="12"/>
      <c r="K10" s="12"/>
      <c r="L10" s="12"/>
    </row>
    <row r="11" ht="96" spans="1:12">
      <c r="A11" s="8">
        <v>9</v>
      </c>
      <c r="B11" s="8" t="s">
        <v>113</v>
      </c>
      <c r="C11" s="26" t="s">
        <v>114</v>
      </c>
      <c r="D11" s="8">
        <v>720</v>
      </c>
      <c r="E11" s="8" t="s">
        <v>115</v>
      </c>
      <c r="F11" s="15"/>
      <c r="G11" s="15"/>
      <c r="H11" s="12"/>
      <c r="I11" s="12"/>
      <c r="J11" s="12"/>
      <c r="K11" s="12"/>
      <c r="L11" s="12"/>
    </row>
    <row r="12" ht="96" spans="1:12">
      <c r="A12" s="8">
        <v>10</v>
      </c>
      <c r="B12" s="8" t="s">
        <v>116</v>
      </c>
      <c r="C12" s="26" t="s">
        <v>117</v>
      </c>
      <c r="D12" s="8">
        <v>720</v>
      </c>
      <c r="E12" s="8" t="s">
        <v>115</v>
      </c>
      <c r="F12" s="15"/>
      <c r="G12" s="15"/>
      <c r="H12" s="27"/>
      <c r="I12" s="12"/>
      <c r="J12" s="27"/>
      <c r="K12" s="12"/>
      <c r="L12" s="12"/>
    </row>
    <row r="13" ht="96" spans="1:12">
      <c r="A13" s="8">
        <v>11</v>
      </c>
      <c r="B13" s="8" t="s">
        <v>118</v>
      </c>
      <c r="C13" s="26" t="s">
        <v>119</v>
      </c>
      <c r="D13" s="8">
        <v>90</v>
      </c>
      <c r="E13" s="8" t="s">
        <v>102</v>
      </c>
      <c r="F13" s="28"/>
      <c r="G13" s="28"/>
      <c r="H13" s="29"/>
      <c r="I13" s="30"/>
      <c r="J13" s="29"/>
      <c r="K13" s="30"/>
      <c r="L13" s="30"/>
    </row>
    <row r="14" ht="96" spans="1:12">
      <c r="A14" s="8">
        <v>12</v>
      </c>
      <c r="B14" s="8" t="s">
        <v>120</v>
      </c>
      <c r="C14" s="26" t="s">
        <v>121</v>
      </c>
      <c r="D14" s="8">
        <v>353</v>
      </c>
      <c r="E14" s="8" t="s">
        <v>102</v>
      </c>
      <c r="F14" s="28"/>
      <c r="G14" s="28"/>
      <c r="H14" s="29"/>
      <c r="I14" s="30"/>
      <c r="J14" s="29"/>
      <c r="K14" s="30"/>
      <c r="L14" s="30"/>
    </row>
    <row r="15" ht="96" spans="1:12">
      <c r="A15" s="8">
        <v>13</v>
      </c>
      <c r="B15" s="8" t="s">
        <v>122</v>
      </c>
      <c r="C15" s="26" t="s">
        <v>119</v>
      </c>
      <c r="D15" s="8">
        <v>161</v>
      </c>
      <c r="E15" s="8" t="s">
        <v>102</v>
      </c>
      <c r="F15" s="51"/>
      <c r="G15" s="52"/>
      <c r="H15" s="29"/>
      <c r="I15" s="30"/>
      <c r="J15" s="29"/>
      <c r="K15" s="30"/>
      <c r="L15" s="30"/>
    </row>
    <row r="16" ht="120" spans="1:12">
      <c r="A16" s="8">
        <v>14</v>
      </c>
      <c r="B16" s="8" t="s">
        <v>123</v>
      </c>
      <c r="C16" s="26" t="s">
        <v>124</v>
      </c>
      <c r="D16" s="8">
        <f>D13*2+D14+D15</f>
        <v>694</v>
      </c>
      <c r="E16" s="8" t="s">
        <v>102</v>
      </c>
      <c r="F16" s="12"/>
      <c r="G16" s="12"/>
      <c r="H16" s="12"/>
      <c r="I16" s="12"/>
      <c r="J16" s="12"/>
      <c r="K16" s="12"/>
      <c r="L16" s="12"/>
    </row>
    <row r="17" ht="132" spans="1:12">
      <c r="A17" s="8">
        <v>15</v>
      </c>
      <c r="B17" s="8" t="s">
        <v>125</v>
      </c>
      <c r="C17" s="26" t="s">
        <v>126</v>
      </c>
      <c r="D17" s="8">
        <f>D15</f>
        <v>161</v>
      </c>
      <c r="E17" s="8" t="s">
        <v>102</v>
      </c>
      <c r="F17" s="12"/>
      <c r="G17" s="27"/>
      <c r="H17" s="12"/>
      <c r="I17" s="12"/>
      <c r="J17" s="12"/>
      <c r="K17" s="12"/>
      <c r="L17" s="12"/>
    </row>
    <row r="18" ht="144" spans="1:12">
      <c r="A18" s="8">
        <v>16</v>
      </c>
      <c r="B18" s="8" t="s">
        <v>127</v>
      </c>
      <c r="C18" s="26" t="s">
        <v>128</v>
      </c>
      <c r="D18" s="8">
        <v>20</v>
      </c>
      <c r="E18" s="8" t="s">
        <v>129</v>
      </c>
      <c r="F18" s="12"/>
      <c r="G18" s="12"/>
      <c r="H18" s="12"/>
      <c r="I18" s="12"/>
      <c r="J18" s="12"/>
      <c r="K18" s="12"/>
      <c r="L18" s="12"/>
    </row>
    <row r="19" ht="132" spans="1:12">
      <c r="A19" s="8">
        <v>17</v>
      </c>
      <c r="B19" s="8" t="s">
        <v>130</v>
      </c>
      <c r="C19" s="26" t="s">
        <v>131</v>
      </c>
      <c r="D19" s="8">
        <f>23*24*2</f>
        <v>1104</v>
      </c>
      <c r="E19" s="8" t="s">
        <v>132</v>
      </c>
      <c r="F19" s="12"/>
      <c r="G19" s="12"/>
      <c r="H19" s="12"/>
      <c r="I19" s="12"/>
      <c r="J19" s="12"/>
      <c r="K19" s="12"/>
      <c r="L19" s="12"/>
    </row>
    <row r="20" ht="156" spans="1:12">
      <c r="A20" s="8">
        <v>18</v>
      </c>
      <c r="B20" s="8" t="s">
        <v>133</v>
      </c>
      <c r="C20" s="26" t="s">
        <v>134</v>
      </c>
      <c r="D20" s="8">
        <v>145</v>
      </c>
      <c r="E20" s="8" t="s">
        <v>135</v>
      </c>
      <c r="F20" s="12"/>
      <c r="G20" s="12"/>
      <c r="H20" s="12"/>
      <c r="I20" s="12"/>
      <c r="J20" s="12"/>
      <c r="K20" s="12"/>
      <c r="L20" s="12"/>
    </row>
    <row r="21" ht="120" spans="1:12">
      <c r="A21" s="8">
        <v>19</v>
      </c>
      <c r="B21" s="8" t="s">
        <v>136</v>
      </c>
      <c r="C21" s="26" t="s">
        <v>137</v>
      </c>
      <c r="D21" s="8">
        <f>246*13</f>
        <v>3198</v>
      </c>
      <c r="E21" s="8" t="s">
        <v>138</v>
      </c>
      <c r="F21" s="12"/>
      <c r="G21" s="12"/>
      <c r="H21" s="12"/>
      <c r="I21" s="12"/>
      <c r="J21" s="12"/>
      <c r="K21" s="12"/>
      <c r="L21" s="12"/>
    </row>
    <row r="22" ht="120" spans="1:12">
      <c r="A22" s="8">
        <v>20</v>
      </c>
      <c r="B22" s="8" t="s">
        <v>136</v>
      </c>
      <c r="C22" s="26" t="s">
        <v>139</v>
      </c>
      <c r="D22" s="8">
        <f>265*20</f>
        <v>5300</v>
      </c>
      <c r="E22" s="8" t="s">
        <v>138</v>
      </c>
      <c r="F22" s="12"/>
      <c r="G22" s="12"/>
      <c r="H22" s="12"/>
      <c r="I22" s="12"/>
      <c r="J22" s="12"/>
      <c r="K22" s="12"/>
      <c r="L22" s="12"/>
    </row>
    <row r="23" ht="192" spans="1:12">
      <c r="A23" s="8">
        <v>21</v>
      </c>
      <c r="B23" s="8" t="s">
        <v>140</v>
      </c>
      <c r="C23" s="26" t="s">
        <v>141</v>
      </c>
      <c r="D23" s="8">
        <v>160</v>
      </c>
      <c r="E23" s="8" t="s">
        <v>142</v>
      </c>
      <c r="F23" s="12"/>
      <c r="G23" s="12"/>
      <c r="H23" s="12"/>
      <c r="I23" s="12"/>
      <c r="J23" s="12"/>
      <c r="K23" s="12"/>
      <c r="L23" s="12"/>
    </row>
    <row r="24" spans="1:12">
      <c r="A24" s="8">
        <v>22</v>
      </c>
      <c r="B24" s="8" t="s">
        <v>143</v>
      </c>
      <c r="C24" s="26" t="s">
        <v>144</v>
      </c>
      <c r="D24" s="8">
        <v>8500</v>
      </c>
      <c r="E24" s="8" t="s">
        <v>138</v>
      </c>
      <c r="F24" s="12"/>
      <c r="G24" s="12"/>
      <c r="H24" s="12"/>
      <c r="I24" s="12"/>
      <c r="J24" s="12"/>
      <c r="K24" s="12"/>
      <c r="L24" s="12"/>
    </row>
    <row r="25" spans="1:12">
      <c r="A25" s="8">
        <v>23</v>
      </c>
      <c r="B25" s="8" t="s">
        <v>145</v>
      </c>
      <c r="C25" s="26" t="s">
        <v>146</v>
      </c>
      <c r="D25" s="8">
        <f>300*15*0.2</f>
        <v>900</v>
      </c>
      <c r="E25" s="8" t="s">
        <v>147</v>
      </c>
      <c r="F25" s="12"/>
      <c r="G25" s="12"/>
      <c r="H25" s="12"/>
      <c r="I25" s="12"/>
      <c r="J25" s="12"/>
      <c r="K25" s="12"/>
      <c r="L25" s="12"/>
    </row>
    <row r="26" ht="228" spans="1:12">
      <c r="A26" s="8">
        <v>24</v>
      </c>
      <c r="B26" s="8" t="s">
        <v>148</v>
      </c>
      <c r="C26" s="26" t="s">
        <v>149</v>
      </c>
      <c r="D26" s="8">
        <v>1</v>
      </c>
      <c r="E26" s="8" t="s">
        <v>50</v>
      </c>
      <c r="F26" s="12"/>
      <c r="G26" s="12"/>
      <c r="H26" s="12"/>
      <c r="I26" s="12"/>
      <c r="J26" s="12"/>
      <c r="K26" s="12"/>
      <c r="L26" s="12"/>
    </row>
    <row r="27" s="82" customFormat="1" spans="1:12">
      <c r="A27" s="13" t="s">
        <v>51</v>
      </c>
      <c r="B27" s="13" t="s">
        <v>52</v>
      </c>
      <c r="C27" s="14"/>
      <c r="D27" s="13"/>
      <c r="E27" s="13"/>
      <c r="F27" s="12"/>
      <c r="G27" s="12"/>
      <c r="H27" s="12"/>
      <c r="I27" s="12"/>
      <c r="J27" s="12"/>
      <c r="K27" s="12"/>
      <c r="L27" s="12"/>
    </row>
    <row r="28" s="82" customFormat="1" spans="1:12">
      <c r="A28" s="13" t="s">
        <v>53</v>
      </c>
      <c r="B28" s="13" t="s">
        <v>54</v>
      </c>
      <c r="C28" s="16" t="s">
        <v>55</v>
      </c>
      <c r="D28" s="13"/>
      <c r="E28" s="13"/>
      <c r="F28" s="12"/>
      <c r="G28" s="12"/>
      <c r="H28" s="12"/>
      <c r="I28" s="12"/>
      <c r="J28" s="12"/>
      <c r="K28" s="12"/>
      <c r="L28" s="12"/>
    </row>
    <row r="29" spans="1:12">
      <c r="A29" s="100"/>
      <c r="B29" s="18" t="s">
        <v>56</v>
      </c>
      <c r="C29" s="19" t="s">
        <v>57</v>
      </c>
      <c r="D29" s="101"/>
      <c r="E29" s="102"/>
      <c r="F29" s="12"/>
      <c r="G29" s="12"/>
      <c r="H29" s="12"/>
      <c r="I29" s="12"/>
      <c r="J29" s="12"/>
      <c r="K29" s="12"/>
      <c r="L29" s="12"/>
    </row>
  </sheetData>
  <mergeCells count="1">
    <mergeCell ref="A1:G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00B050"/>
  </sheetPr>
  <dimension ref="A1:L49"/>
  <sheetViews>
    <sheetView topLeftCell="A22" workbookViewId="0">
      <selection activeCell="C46" sqref="C46"/>
    </sheetView>
  </sheetViews>
  <sheetFormatPr defaultColWidth="8.26666666666667" defaultRowHeight="12"/>
  <cols>
    <col min="1" max="1" width="6.33333333333333" style="5" customWidth="1"/>
    <col min="2" max="2" width="17.375" style="5" customWidth="1"/>
    <col min="3" max="3" width="72.4666666666667" style="93" customWidth="1"/>
    <col min="4" max="4" width="6.06666666666667" style="5" customWidth="1"/>
    <col min="5" max="5" width="6.46666666666667" style="5" customWidth="1"/>
    <col min="6" max="6" width="9.46666666666667" style="3" customWidth="1"/>
    <col min="7" max="7" width="11.8" style="3" customWidth="1"/>
    <col min="8" max="9" width="8.26666666666667" style="3"/>
    <col min="10" max="10" width="8.6" style="3" customWidth="1"/>
    <col min="11" max="11" width="8.26666666666667" style="3"/>
    <col min="12" max="12" width="15.5" style="3" customWidth="1"/>
    <col min="13" max="16384" width="8.26666666666667" style="5"/>
  </cols>
  <sheetData>
    <row r="1" spans="1:12">
      <c r="A1" s="4" t="s">
        <v>150</v>
      </c>
      <c r="B1" s="4"/>
      <c r="C1" s="4"/>
      <c r="D1" s="4"/>
      <c r="E1" s="4"/>
      <c r="F1" s="4"/>
      <c r="G1" s="4"/>
      <c r="H1" s="5"/>
      <c r="I1" s="5"/>
      <c r="J1" s="5"/>
      <c r="K1" s="5"/>
      <c r="L1" s="5"/>
    </row>
    <row r="2" ht="24" spans="1:12">
      <c r="A2" s="6" t="s">
        <v>1</v>
      </c>
      <c r="B2" s="6" t="s">
        <v>19</v>
      </c>
      <c r="C2" s="6" t="s">
        <v>20</v>
      </c>
      <c r="D2" s="6" t="s">
        <v>21</v>
      </c>
      <c r="E2" s="6" t="s">
        <v>22</v>
      </c>
      <c r="F2" s="6" t="s">
        <v>23</v>
      </c>
      <c r="G2" s="6" t="s">
        <v>24</v>
      </c>
      <c r="H2" s="6" t="s">
        <v>25</v>
      </c>
      <c r="I2" s="6" t="s">
        <v>26</v>
      </c>
      <c r="J2" s="6" t="s">
        <v>27</v>
      </c>
      <c r="K2" s="6" t="s">
        <v>28</v>
      </c>
      <c r="L2" s="6" t="s">
        <v>29</v>
      </c>
    </row>
    <row r="3" s="4" customFormat="1" spans="1:12">
      <c r="A3" s="13" t="s">
        <v>151</v>
      </c>
      <c r="B3" s="13" t="s">
        <v>152</v>
      </c>
      <c r="C3" s="14"/>
      <c r="D3" s="13"/>
      <c r="E3" s="13"/>
      <c r="F3" s="11"/>
      <c r="G3" s="11"/>
      <c r="H3" s="12"/>
      <c r="I3" s="12"/>
      <c r="J3" s="12"/>
      <c r="K3" s="12"/>
      <c r="L3" s="12"/>
    </row>
    <row r="4" spans="1:12">
      <c r="A4" s="13" t="s">
        <v>153</v>
      </c>
      <c r="B4" s="13" t="s">
        <v>154</v>
      </c>
      <c r="C4" s="14"/>
      <c r="D4" s="13"/>
      <c r="E4" s="13"/>
      <c r="F4" s="15"/>
      <c r="G4" s="15"/>
      <c r="H4" s="12"/>
      <c r="I4" s="12"/>
      <c r="J4" s="12"/>
      <c r="K4" s="12"/>
      <c r="L4" s="12"/>
    </row>
    <row r="5" ht="108.75" spans="1:12">
      <c r="A5" s="8">
        <v>1</v>
      </c>
      <c r="B5" s="8" t="s">
        <v>155</v>
      </c>
      <c r="C5" s="26" t="s">
        <v>156</v>
      </c>
      <c r="D5" s="8">
        <v>1</v>
      </c>
      <c r="E5" s="8" t="s">
        <v>62</v>
      </c>
      <c r="F5" s="15"/>
      <c r="G5" s="15"/>
      <c r="H5" s="12"/>
      <c r="I5" s="12"/>
      <c r="J5" s="12"/>
      <c r="K5" s="12"/>
      <c r="L5" s="12"/>
    </row>
    <row r="6" ht="216" spans="1:12">
      <c r="A6" s="8">
        <v>2</v>
      </c>
      <c r="B6" s="8" t="s">
        <v>157</v>
      </c>
      <c r="C6" s="26" t="s">
        <v>158</v>
      </c>
      <c r="D6" s="8">
        <v>15</v>
      </c>
      <c r="E6" s="8" t="s">
        <v>142</v>
      </c>
      <c r="F6" s="15"/>
      <c r="G6" s="15"/>
      <c r="H6" s="12"/>
      <c r="I6" s="12"/>
      <c r="J6" s="12"/>
      <c r="K6" s="12"/>
      <c r="L6" s="12"/>
    </row>
    <row r="7" ht="216" spans="1:12">
      <c r="A7" s="8">
        <v>3</v>
      </c>
      <c r="B7" s="8" t="s">
        <v>159</v>
      </c>
      <c r="C7" s="26" t="s">
        <v>160</v>
      </c>
      <c r="D7" s="8">
        <v>15</v>
      </c>
      <c r="E7" s="8" t="s">
        <v>142</v>
      </c>
      <c r="F7" s="15"/>
      <c r="G7" s="15"/>
      <c r="H7" s="12"/>
      <c r="I7" s="12"/>
      <c r="J7" s="12"/>
      <c r="K7" s="12"/>
      <c r="L7" s="12"/>
    </row>
    <row r="8" spans="1:12">
      <c r="A8" s="8">
        <v>4</v>
      </c>
      <c r="B8" s="8" t="s">
        <v>161</v>
      </c>
      <c r="C8" s="26" t="s">
        <v>162</v>
      </c>
      <c r="D8" s="8">
        <v>2</v>
      </c>
      <c r="E8" s="8" t="s">
        <v>163</v>
      </c>
      <c r="F8" s="15"/>
      <c r="G8" s="15"/>
      <c r="H8" s="12"/>
      <c r="I8" s="12"/>
      <c r="J8" s="12"/>
      <c r="K8" s="12"/>
      <c r="L8" s="12"/>
    </row>
    <row r="9" spans="1:12">
      <c r="A9" s="8">
        <v>5</v>
      </c>
      <c r="B9" s="8" t="s">
        <v>148</v>
      </c>
      <c r="C9" s="26" t="s">
        <v>164</v>
      </c>
      <c r="D9" s="8">
        <v>1</v>
      </c>
      <c r="E9" s="8" t="s">
        <v>165</v>
      </c>
      <c r="F9" s="15"/>
      <c r="G9" s="15"/>
      <c r="H9" s="12"/>
      <c r="I9" s="12"/>
      <c r="J9" s="12"/>
      <c r="K9" s="12"/>
      <c r="L9" s="12"/>
    </row>
    <row r="10" spans="1:12">
      <c r="A10" s="13" t="s">
        <v>166</v>
      </c>
      <c r="B10" s="13" t="s">
        <v>167</v>
      </c>
      <c r="C10" s="14"/>
      <c r="D10" s="13"/>
      <c r="E10" s="13"/>
      <c r="F10" s="15"/>
      <c r="G10" s="15"/>
      <c r="H10" s="12"/>
      <c r="I10" s="12"/>
      <c r="J10" s="12"/>
      <c r="K10" s="12"/>
      <c r="L10" s="12"/>
    </row>
    <row r="11" ht="336" spans="1:12">
      <c r="A11" s="8">
        <v>1</v>
      </c>
      <c r="B11" s="8" t="s">
        <v>168</v>
      </c>
      <c r="C11" s="26" t="s">
        <v>169</v>
      </c>
      <c r="D11" s="8">
        <v>1</v>
      </c>
      <c r="E11" s="8" t="s">
        <v>62</v>
      </c>
      <c r="F11" s="15"/>
      <c r="G11" s="15"/>
      <c r="H11" s="12"/>
      <c r="I11" s="12"/>
      <c r="J11" s="12"/>
      <c r="K11" s="12"/>
      <c r="L11" s="12"/>
    </row>
    <row r="12" ht="204.75" spans="1:12">
      <c r="A12" s="8">
        <v>2</v>
      </c>
      <c r="B12" s="8" t="s">
        <v>170</v>
      </c>
      <c r="C12" s="26" t="s">
        <v>171</v>
      </c>
      <c r="D12" s="8">
        <v>32</v>
      </c>
      <c r="E12" s="8" t="s">
        <v>172</v>
      </c>
      <c r="F12" s="15"/>
      <c r="G12" s="15"/>
      <c r="H12" s="27"/>
      <c r="I12" s="12"/>
      <c r="J12" s="27"/>
      <c r="K12" s="12"/>
      <c r="L12" s="12"/>
    </row>
    <row r="13" ht="216" spans="1:12">
      <c r="A13" s="8">
        <v>3</v>
      </c>
      <c r="B13" s="8" t="s">
        <v>173</v>
      </c>
      <c r="C13" s="26" t="s">
        <v>174</v>
      </c>
      <c r="D13" s="8">
        <v>1</v>
      </c>
      <c r="E13" s="8" t="s">
        <v>102</v>
      </c>
      <c r="F13" s="28"/>
      <c r="G13" s="28"/>
      <c r="H13" s="29"/>
      <c r="I13" s="30"/>
      <c r="J13" s="29"/>
      <c r="K13" s="30"/>
      <c r="L13" s="30"/>
    </row>
    <row r="14" ht="36" spans="1:12">
      <c r="A14" s="8">
        <v>4</v>
      </c>
      <c r="B14" s="8" t="s">
        <v>148</v>
      </c>
      <c r="C14" s="26" t="s">
        <v>175</v>
      </c>
      <c r="D14" s="8">
        <v>1</v>
      </c>
      <c r="E14" s="8" t="s">
        <v>165</v>
      </c>
      <c r="F14" s="28"/>
      <c r="G14" s="28"/>
      <c r="H14" s="29"/>
      <c r="I14" s="30"/>
      <c r="J14" s="29"/>
      <c r="K14" s="30"/>
      <c r="L14" s="30"/>
    </row>
    <row r="15" spans="1:12">
      <c r="A15" s="13" t="s">
        <v>176</v>
      </c>
      <c r="B15" s="13" t="s">
        <v>177</v>
      </c>
      <c r="C15" s="14"/>
      <c r="D15" s="13"/>
      <c r="E15" s="13"/>
      <c r="F15" s="51"/>
      <c r="G15" s="52"/>
      <c r="H15" s="29"/>
      <c r="I15" s="30"/>
      <c r="J15" s="29"/>
      <c r="K15" s="30"/>
      <c r="L15" s="30"/>
    </row>
    <row r="16" ht="300" spans="1:12">
      <c r="A16" s="8">
        <v>1</v>
      </c>
      <c r="B16" s="8" t="s">
        <v>178</v>
      </c>
      <c r="C16" s="26" t="s">
        <v>179</v>
      </c>
      <c r="D16" s="8">
        <v>1</v>
      </c>
      <c r="E16" s="8" t="s">
        <v>62</v>
      </c>
      <c r="F16" s="12"/>
      <c r="G16" s="12"/>
      <c r="H16" s="12"/>
      <c r="I16" s="12"/>
      <c r="J16" s="12"/>
      <c r="K16" s="12"/>
      <c r="L16" s="12"/>
    </row>
    <row r="17" spans="1:12">
      <c r="A17" s="13" t="s">
        <v>180</v>
      </c>
      <c r="B17" s="13" t="s">
        <v>181</v>
      </c>
      <c r="C17" s="14"/>
      <c r="D17" s="13"/>
      <c r="E17" s="13"/>
      <c r="F17" s="12"/>
      <c r="G17" s="27"/>
      <c r="H17" s="12"/>
      <c r="I17" s="12"/>
      <c r="J17" s="12"/>
      <c r="K17" s="12"/>
      <c r="L17" s="12"/>
    </row>
    <row r="18" ht="312" spans="1:12">
      <c r="A18" s="8">
        <v>1</v>
      </c>
      <c r="B18" s="8" t="s">
        <v>182</v>
      </c>
      <c r="C18" s="26" t="s">
        <v>183</v>
      </c>
      <c r="D18" s="8">
        <v>2</v>
      </c>
      <c r="E18" s="8" t="s">
        <v>62</v>
      </c>
      <c r="F18" s="12"/>
      <c r="G18" s="12"/>
      <c r="H18" s="12"/>
      <c r="I18" s="12"/>
      <c r="J18" s="12"/>
      <c r="K18" s="12"/>
      <c r="L18" s="12"/>
    </row>
    <row r="19" spans="1:12">
      <c r="A19" s="8">
        <v>2</v>
      </c>
      <c r="B19" s="8" t="s">
        <v>182</v>
      </c>
      <c r="C19" s="26" t="s">
        <v>184</v>
      </c>
      <c r="D19" s="8">
        <v>1</v>
      </c>
      <c r="E19" s="8" t="s">
        <v>62</v>
      </c>
      <c r="F19" s="12"/>
      <c r="G19" s="12"/>
      <c r="H19" s="12"/>
      <c r="I19" s="12"/>
      <c r="J19" s="12"/>
      <c r="K19" s="12"/>
      <c r="L19" s="12"/>
    </row>
    <row r="20" ht="168" spans="1:12">
      <c r="A20" s="8">
        <v>3</v>
      </c>
      <c r="B20" s="8" t="s">
        <v>100</v>
      </c>
      <c r="C20" s="26" t="s">
        <v>185</v>
      </c>
      <c r="D20" s="8">
        <v>6</v>
      </c>
      <c r="E20" s="8" t="s">
        <v>102</v>
      </c>
      <c r="F20" s="12"/>
      <c r="G20" s="12"/>
      <c r="H20" s="12"/>
      <c r="I20" s="12"/>
      <c r="J20" s="12"/>
      <c r="K20" s="12"/>
      <c r="L20" s="12"/>
    </row>
    <row r="21" spans="1:12">
      <c r="A21" s="13" t="s">
        <v>186</v>
      </c>
      <c r="B21" s="13" t="s">
        <v>187</v>
      </c>
      <c r="C21" s="14"/>
      <c r="D21" s="13"/>
      <c r="E21" s="13"/>
      <c r="F21" s="12"/>
      <c r="G21" s="12"/>
      <c r="H21" s="12"/>
      <c r="I21" s="12"/>
      <c r="J21" s="12"/>
      <c r="K21" s="12"/>
      <c r="L21" s="12"/>
    </row>
    <row r="22" spans="1:12">
      <c r="A22" s="8">
        <v>1</v>
      </c>
      <c r="B22" s="94" t="s">
        <v>188</v>
      </c>
      <c r="C22" s="95" t="s">
        <v>189</v>
      </c>
      <c r="D22" s="94">
        <v>22</v>
      </c>
      <c r="E22" s="94" t="s">
        <v>147</v>
      </c>
      <c r="F22" s="12"/>
      <c r="G22" s="12"/>
      <c r="H22" s="12"/>
      <c r="I22" s="12"/>
      <c r="J22" s="12"/>
      <c r="K22" s="12"/>
      <c r="L22" s="12"/>
    </row>
    <row r="23" spans="1:12">
      <c r="A23" s="8">
        <v>2</v>
      </c>
      <c r="B23" s="94" t="s">
        <v>190</v>
      </c>
      <c r="C23" s="95" t="s">
        <v>191</v>
      </c>
      <c r="D23" s="94">
        <v>22</v>
      </c>
      <c r="E23" s="94" t="s">
        <v>147</v>
      </c>
      <c r="F23" s="12"/>
      <c r="G23" s="12"/>
      <c r="H23" s="12"/>
      <c r="I23" s="12"/>
      <c r="J23" s="12"/>
      <c r="K23" s="12"/>
      <c r="L23" s="12"/>
    </row>
    <row r="24" spans="1:12">
      <c r="A24" s="8">
        <v>3</v>
      </c>
      <c r="B24" s="94" t="s">
        <v>192</v>
      </c>
      <c r="C24" s="95" t="s">
        <v>193</v>
      </c>
      <c r="D24" s="94">
        <v>64.8</v>
      </c>
      <c r="E24" s="94" t="s">
        <v>147</v>
      </c>
      <c r="F24" s="12"/>
      <c r="G24" s="12"/>
      <c r="H24" s="12"/>
      <c r="I24" s="12"/>
      <c r="J24" s="12"/>
      <c r="K24" s="12"/>
      <c r="L24" s="12"/>
    </row>
    <row r="25" spans="1:12">
      <c r="A25" s="8">
        <v>4</v>
      </c>
      <c r="B25" s="94" t="s">
        <v>194</v>
      </c>
      <c r="C25" s="95" t="s">
        <v>194</v>
      </c>
      <c r="D25" s="94">
        <f>12*2.7</f>
        <v>32.4</v>
      </c>
      <c r="E25" s="94" t="s">
        <v>147</v>
      </c>
      <c r="F25" s="12"/>
      <c r="G25" s="12"/>
      <c r="H25" s="12"/>
      <c r="I25" s="12"/>
      <c r="J25" s="12"/>
      <c r="K25" s="12"/>
      <c r="L25" s="12"/>
    </row>
    <row r="26" spans="1:12">
      <c r="A26" s="8">
        <v>5</v>
      </c>
      <c r="B26" s="94" t="s">
        <v>195</v>
      </c>
      <c r="C26" s="95" t="s">
        <v>196</v>
      </c>
      <c r="D26" s="94">
        <v>1</v>
      </c>
      <c r="E26" s="94" t="s">
        <v>83</v>
      </c>
      <c r="F26" s="12"/>
      <c r="G26" s="12"/>
      <c r="H26" s="12"/>
      <c r="I26" s="12"/>
      <c r="J26" s="12"/>
      <c r="K26" s="12"/>
      <c r="L26" s="12"/>
    </row>
    <row r="27" spans="1:12">
      <c r="A27" s="8">
        <v>6</v>
      </c>
      <c r="B27" s="94" t="s">
        <v>197</v>
      </c>
      <c r="C27" s="95" t="s">
        <v>197</v>
      </c>
      <c r="D27" s="94">
        <v>1</v>
      </c>
      <c r="E27" s="94" t="s">
        <v>198</v>
      </c>
      <c r="F27" s="12"/>
      <c r="G27" s="12"/>
      <c r="H27" s="12"/>
      <c r="I27" s="12"/>
      <c r="J27" s="12"/>
      <c r="K27" s="12"/>
      <c r="L27" s="12"/>
    </row>
    <row r="28" spans="1:12">
      <c r="A28" s="13" t="s">
        <v>199</v>
      </c>
      <c r="B28" s="13" t="s">
        <v>200</v>
      </c>
      <c r="C28" s="96"/>
      <c r="D28" s="97"/>
      <c r="E28" s="97"/>
      <c r="F28" s="12"/>
      <c r="G28" s="12"/>
      <c r="H28" s="12"/>
      <c r="I28" s="12"/>
      <c r="J28" s="12"/>
      <c r="K28" s="12"/>
      <c r="L28" s="12"/>
    </row>
    <row r="29" spans="1:12">
      <c r="A29" s="47">
        <v>1</v>
      </c>
      <c r="B29" s="47" t="s">
        <v>201</v>
      </c>
      <c r="C29" s="54" t="s">
        <v>202</v>
      </c>
      <c r="D29" s="47">
        <v>1</v>
      </c>
      <c r="E29" s="47" t="s">
        <v>32</v>
      </c>
      <c r="F29" s="12"/>
      <c r="G29" s="12"/>
      <c r="H29" s="12"/>
      <c r="I29" s="12"/>
      <c r="J29" s="12"/>
      <c r="K29" s="12"/>
      <c r="L29" s="12"/>
    </row>
    <row r="30" spans="1:12">
      <c r="A30" s="47">
        <v>2</v>
      </c>
      <c r="B30" s="47" t="s">
        <v>203</v>
      </c>
      <c r="C30" s="54" t="s">
        <v>204</v>
      </c>
      <c r="D30" s="47">
        <v>1</v>
      </c>
      <c r="E30" s="47" t="s">
        <v>165</v>
      </c>
      <c r="F30" s="12"/>
      <c r="G30" s="12"/>
      <c r="H30" s="12"/>
      <c r="I30" s="12"/>
      <c r="J30" s="12"/>
      <c r="K30" s="12"/>
      <c r="L30" s="12"/>
    </row>
    <row r="31" spans="1:12">
      <c r="A31" s="47">
        <v>3</v>
      </c>
      <c r="B31" s="47" t="s">
        <v>148</v>
      </c>
      <c r="C31" s="54" t="s">
        <v>205</v>
      </c>
      <c r="D31" s="47">
        <v>1</v>
      </c>
      <c r="E31" s="47" t="s">
        <v>165</v>
      </c>
      <c r="F31" s="12"/>
      <c r="G31" s="12"/>
      <c r="H31" s="12"/>
      <c r="I31" s="12"/>
      <c r="J31" s="12"/>
      <c r="K31" s="12"/>
      <c r="L31" s="12"/>
    </row>
    <row r="32" spans="1:12">
      <c r="A32" s="98" t="s">
        <v>206</v>
      </c>
      <c r="B32" s="98"/>
      <c r="C32" s="96"/>
      <c r="D32" s="97"/>
      <c r="E32" s="97"/>
      <c r="F32" s="12"/>
      <c r="G32" s="12"/>
      <c r="H32" s="12"/>
      <c r="I32" s="12"/>
      <c r="J32" s="12"/>
      <c r="K32" s="12"/>
      <c r="L32" s="12"/>
    </row>
    <row r="33" spans="1:12">
      <c r="A33" s="47">
        <v>1</v>
      </c>
      <c r="B33" s="47" t="s">
        <v>207</v>
      </c>
      <c r="C33" s="54" t="s">
        <v>196</v>
      </c>
      <c r="D33" s="47">
        <v>1</v>
      </c>
      <c r="E33" s="47" t="s">
        <v>102</v>
      </c>
      <c r="F33" s="12"/>
      <c r="G33" s="12"/>
      <c r="H33" s="12"/>
      <c r="I33" s="12"/>
      <c r="J33" s="12"/>
      <c r="K33" s="12"/>
      <c r="L33" s="12"/>
    </row>
    <row r="34" spans="1:12">
      <c r="A34" s="13" t="s">
        <v>208</v>
      </c>
      <c r="B34" s="13" t="s">
        <v>209</v>
      </c>
      <c r="C34" s="14"/>
      <c r="D34" s="47"/>
      <c r="E34" s="47"/>
      <c r="F34" s="12"/>
      <c r="G34" s="12"/>
      <c r="H34" s="12"/>
      <c r="I34" s="12"/>
      <c r="J34" s="12"/>
      <c r="K34" s="12"/>
      <c r="L34" s="12"/>
    </row>
    <row r="35" ht="48" spans="1:12">
      <c r="A35" s="8">
        <v>1</v>
      </c>
      <c r="B35" s="8" t="s">
        <v>210</v>
      </c>
      <c r="C35" s="26" t="s">
        <v>211</v>
      </c>
      <c r="D35" s="8">
        <v>1</v>
      </c>
      <c r="E35" s="8" t="s">
        <v>62</v>
      </c>
      <c r="F35" s="12"/>
      <c r="G35" s="12"/>
      <c r="H35" s="12"/>
      <c r="I35" s="12"/>
      <c r="J35" s="12"/>
      <c r="K35" s="12"/>
      <c r="L35" s="12"/>
    </row>
    <row r="36" spans="1:12">
      <c r="A36" s="8">
        <v>2</v>
      </c>
      <c r="B36" s="8" t="s">
        <v>212</v>
      </c>
      <c r="C36" s="26" t="s">
        <v>213</v>
      </c>
      <c r="D36" s="8">
        <v>90</v>
      </c>
      <c r="E36" s="8" t="s">
        <v>214</v>
      </c>
      <c r="F36" s="12"/>
      <c r="G36" s="12"/>
      <c r="H36" s="12"/>
      <c r="I36" s="12"/>
      <c r="J36" s="12"/>
      <c r="K36" s="12"/>
      <c r="L36" s="12"/>
    </row>
    <row r="37" spans="1:12">
      <c r="A37" s="8">
        <v>3</v>
      </c>
      <c r="B37" s="8" t="s">
        <v>215</v>
      </c>
      <c r="C37" s="26" t="s">
        <v>216</v>
      </c>
      <c r="D37" s="8">
        <v>1</v>
      </c>
      <c r="E37" s="8" t="s">
        <v>62</v>
      </c>
      <c r="F37" s="12"/>
      <c r="G37" s="12"/>
      <c r="H37" s="12"/>
      <c r="I37" s="12"/>
      <c r="J37" s="12"/>
      <c r="K37" s="12"/>
      <c r="L37" s="12"/>
    </row>
    <row r="38" spans="1:12">
      <c r="A38" s="8">
        <v>4</v>
      </c>
      <c r="B38" s="8" t="s">
        <v>217</v>
      </c>
      <c r="C38" s="26" t="s">
        <v>218</v>
      </c>
      <c r="D38" s="8">
        <v>1</v>
      </c>
      <c r="E38" s="8" t="s">
        <v>62</v>
      </c>
      <c r="F38" s="12"/>
      <c r="G38" s="12"/>
      <c r="H38" s="12"/>
      <c r="I38" s="12"/>
      <c r="J38" s="12"/>
      <c r="K38" s="12"/>
      <c r="L38" s="12"/>
    </row>
    <row r="39" spans="1:12">
      <c r="A39" s="8">
        <v>5</v>
      </c>
      <c r="B39" s="8" t="s">
        <v>219</v>
      </c>
      <c r="C39" s="26" t="s">
        <v>220</v>
      </c>
      <c r="D39" s="8">
        <v>1</v>
      </c>
      <c r="E39" s="8" t="s">
        <v>102</v>
      </c>
      <c r="F39" s="12"/>
      <c r="G39" s="12"/>
      <c r="H39" s="12"/>
      <c r="I39" s="12"/>
      <c r="J39" s="12"/>
      <c r="K39" s="12"/>
      <c r="L39" s="12"/>
    </row>
    <row r="40" spans="1:12">
      <c r="A40" s="8">
        <v>6</v>
      </c>
      <c r="B40" s="8" t="s">
        <v>221</v>
      </c>
      <c r="C40" s="26" t="s">
        <v>222</v>
      </c>
      <c r="D40" s="8">
        <v>1</v>
      </c>
      <c r="E40" s="8" t="s">
        <v>102</v>
      </c>
      <c r="F40" s="12"/>
      <c r="G40" s="12"/>
      <c r="H40" s="12"/>
      <c r="I40" s="12"/>
      <c r="J40" s="12"/>
      <c r="K40" s="12"/>
      <c r="L40" s="12"/>
    </row>
    <row r="41" spans="1:12">
      <c r="A41" s="8">
        <v>7</v>
      </c>
      <c r="B41" s="8" t="s">
        <v>223</v>
      </c>
      <c r="C41" s="26" t="s">
        <v>224</v>
      </c>
      <c r="D41" s="8">
        <v>1</v>
      </c>
      <c r="E41" s="8" t="s">
        <v>102</v>
      </c>
      <c r="F41" s="12"/>
      <c r="G41" s="12"/>
      <c r="H41" s="12"/>
      <c r="I41" s="12"/>
      <c r="J41" s="12"/>
      <c r="K41" s="12"/>
      <c r="L41" s="12"/>
    </row>
    <row r="42" ht="24" spans="1:12">
      <c r="A42" s="8">
        <v>8</v>
      </c>
      <c r="B42" s="8" t="s">
        <v>225</v>
      </c>
      <c r="C42" s="26" t="s">
        <v>226</v>
      </c>
      <c r="D42" s="8">
        <v>1</v>
      </c>
      <c r="E42" s="8" t="s">
        <v>102</v>
      </c>
      <c r="F42" s="12"/>
      <c r="G42" s="12"/>
      <c r="H42" s="12"/>
      <c r="I42" s="12"/>
      <c r="J42" s="12"/>
      <c r="K42" s="12"/>
      <c r="L42" s="12"/>
    </row>
    <row r="43" ht="36" spans="1:12">
      <c r="A43" s="8">
        <v>9</v>
      </c>
      <c r="B43" s="8" t="s">
        <v>227</v>
      </c>
      <c r="C43" s="26" t="s">
        <v>228</v>
      </c>
      <c r="D43" s="8">
        <v>1</v>
      </c>
      <c r="E43" s="8" t="s">
        <v>102</v>
      </c>
      <c r="F43" s="12"/>
      <c r="G43" s="12"/>
      <c r="H43" s="12"/>
      <c r="I43" s="12"/>
      <c r="J43" s="12"/>
      <c r="K43" s="12"/>
      <c r="L43" s="12"/>
    </row>
    <row r="44" spans="1:12">
      <c r="A44" s="8">
        <v>10</v>
      </c>
      <c r="B44" s="8" t="s">
        <v>148</v>
      </c>
      <c r="C44" s="26" t="s">
        <v>229</v>
      </c>
      <c r="D44" s="8">
        <v>1</v>
      </c>
      <c r="E44" s="8" t="s">
        <v>32</v>
      </c>
      <c r="F44" s="12"/>
      <c r="G44" s="12"/>
      <c r="H44" s="12"/>
      <c r="I44" s="12"/>
      <c r="J44" s="12"/>
      <c r="K44" s="12"/>
      <c r="L44" s="12"/>
    </row>
    <row r="45" spans="1:12">
      <c r="A45" s="13" t="s">
        <v>230</v>
      </c>
      <c r="B45" s="13" t="s">
        <v>231</v>
      </c>
      <c r="C45" s="14"/>
      <c r="D45" s="13"/>
      <c r="E45" s="13"/>
      <c r="F45" s="12"/>
      <c r="G45" s="12"/>
      <c r="H45" s="12"/>
      <c r="I45" s="12"/>
      <c r="J45" s="12"/>
      <c r="K45" s="12"/>
      <c r="L45" s="12"/>
    </row>
    <row r="46" spans="1:12">
      <c r="A46" s="8">
        <v>1</v>
      </c>
      <c r="B46" s="47" t="s">
        <v>232</v>
      </c>
      <c r="C46" s="54" t="s">
        <v>233</v>
      </c>
      <c r="D46" s="47">
        <v>1</v>
      </c>
      <c r="E46" s="47" t="s">
        <v>62</v>
      </c>
      <c r="F46" s="12"/>
      <c r="G46" s="12"/>
      <c r="H46" s="12"/>
      <c r="I46" s="12"/>
      <c r="J46" s="12"/>
      <c r="K46" s="12"/>
      <c r="L46" s="12"/>
    </row>
    <row r="47" s="82" customFormat="1" spans="1:12">
      <c r="A47" s="13" t="s">
        <v>51</v>
      </c>
      <c r="B47" s="13" t="s">
        <v>52</v>
      </c>
      <c r="C47" s="14"/>
      <c r="D47" s="13"/>
      <c r="E47" s="13"/>
      <c r="F47" s="12"/>
      <c r="G47" s="12"/>
      <c r="H47" s="12"/>
      <c r="I47" s="12"/>
      <c r="J47" s="12"/>
      <c r="K47" s="12"/>
      <c r="L47" s="12"/>
    </row>
    <row r="48" s="82" customFormat="1" spans="1:12">
      <c r="A48" s="13" t="s">
        <v>53</v>
      </c>
      <c r="B48" s="13" t="s">
        <v>54</v>
      </c>
      <c r="C48" s="16" t="s">
        <v>55</v>
      </c>
      <c r="D48" s="13"/>
      <c r="E48" s="13"/>
      <c r="F48" s="12"/>
      <c r="G48" s="12"/>
      <c r="H48" s="12"/>
      <c r="I48" s="12"/>
      <c r="J48" s="12"/>
      <c r="K48" s="12"/>
      <c r="L48" s="12"/>
    </row>
    <row r="49" spans="1:12">
      <c r="A49" s="17"/>
      <c r="B49" s="18" t="s">
        <v>56</v>
      </c>
      <c r="C49" s="19" t="s">
        <v>57</v>
      </c>
      <c r="D49" s="20"/>
      <c r="E49" s="21"/>
      <c r="F49" s="12"/>
      <c r="G49" s="12"/>
      <c r="H49" s="12"/>
      <c r="I49" s="12"/>
      <c r="J49" s="12"/>
      <c r="K49" s="12"/>
      <c r="L49" s="12"/>
    </row>
  </sheetData>
  <mergeCells count="2">
    <mergeCell ref="A1:G1"/>
    <mergeCell ref="A32:B3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50"/>
  </sheetPr>
  <dimension ref="A1:L46"/>
  <sheetViews>
    <sheetView topLeftCell="A39" workbookViewId="0">
      <selection activeCell="A12" sqref="A12:A14"/>
    </sheetView>
  </sheetViews>
  <sheetFormatPr defaultColWidth="8.26666666666667" defaultRowHeight="12"/>
  <cols>
    <col min="1" max="1" width="4.6" style="56" customWidth="1"/>
    <col min="2" max="2" width="15" style="56" customWidth="1"/>
    <col min="3" max="3" width="83.1333333333333" style="83" customWidth="1"/>
    <col min="4" max="4" width="5.33333333333333" style="56" customWidth="1"/>
    <col min="5" max="5" width="4.6" style="56" customWidth="1"/>
    <col min="6" max="6" width="9.46666666666667" style="59" customWidth="1"/>
    <col min="7" max="7" width="11.8" style="59" customWidth="1"/>
    <col min="8" max="9" width="8.26666666666667" style="59"/>
    <col min="10" max="10" width="8.6" style="59" customWidth="1"/>
    <col min="11" max="11" width="8.26666666666667" style="59"/>
    <col min="12" max="12" width="15.5" style="59" customWidth="1"/>
    <col min="13" max="16384" width="8.26666666666667" style="5"/>
  </cols>
  <sheetData>
    <row r="1" spans="1:12">
      <c r="A1" s="60" t="s">
        <v>234</v>
      </c>
      <c r="B1" s="60"/>
      <c r="C1" s="60"/>
      <c r="D1" s="60"/>
      <c r="E1" s="60"/>
      <c r="F1" s="60"/>
      <c r="G1" s="60"/>
      <c r="H1" s="56"/>
      <c r="I1" s="56"/>
      <c r="J1" s="56"/>
      <c r="K1" s="56"/>
      <c r="L1" s="56"/>
    </row>
    <row r="2" ht="24" spans="1:12">
      <c r="A2" s="61" t="s">
        <v>1</v>
      </c>
      <c r="B2" s="61" t="s">
        <v>19</v>
      </c>
      <c r="C2" s="61" t="s">
        <v>20</v>
      </c>
      <c r="D2" s="61" t="s">
        <v>21</v>
      </c>
      <c r="E2" s="61" t="s">
        <v>22</v>
      </c>
      <c r="F2" s="61" t="s">
        <v>23</v>
      </c>
      <c r="G2" s="61" t="s">
        <v>24</v>
      </c>
      <c r="H2" s="61" t="s">
        <v>25</v>
      </c>
      <c r="I2" s="61" t="s">
        <v>26</v>
      </c>
      <c r="J2" s="61" t="s">
        <v>27</v>
      </c>
      <c r="K2" s="61" t="s">
        <v>28</v>
      </c>
      <c r="L2" s="61" t="s">
        <v>29</v>
      </c>
    </row>
    <row r="3" s="4" customFormat="1" spans="1:12">
      <c r="A3" s="69" t="s">
        <v>151</v>
      </c>
      <c r="B3" s="69" t="s">
        <v>235</v>
      </c>
      <c r="C3" s="70"/>
      <c r="D3" s="69"/>
      <c r="E3" s="69"/>
      <c r="F3" s="64"/>
      <c r="G3" s="64"/>
      <c r="H3" s="65"/>
      <c r="I3" s="65"/>
      <c r="J3" s="65"/>
      <c r="K3" s="65"/>
      <c r="L3" s="65"/>
    </row>
    <row r="4" ht="192" spans="1:12">
      <c r="A4" s="62">
        <v>1</v>
      </c>
      <c r="B4" s="62" t="s">
        <v>236</v>
      </c>
      <c r="C4" s="63" t="s">
        <v>237</v>
      </c>
      <c r="D4" s="84">
        <v>137</v>
      </c>
      <c r="E4" s="62" t="s">
        <v>62</v>
      </c>
      <c r="F4" s="66"/>
      <c r="G4" s="66"/>
      <c r="H4" s="65"/>
      <c r="I4" s="65"/>
      <c r="J4" s="65"/>
      <c r="K4" s="65"/>
      <c r="L4" s="65"/>
    </row>
    <row r="5" ht="252" spans="1:12">
      <c r="A5" s="62">
        <v>2</v>
      </c>
      <c r="B5" s="62" t="s">
        <v>238</v>
      </c>
      <c r="C5" s="63" t="s">
        <v>239</v>
      </c>
      <c r="D5" s="84">
        <v>70</v>
      </c>
      <c r="E5" s="62" t="s">
        <v>62</v>
      </c>
      <c r="F5" s="66"/>
      <c r="G5" s="66"/>
      <c r="H5" s="65"/>
      <c r="I5" s="65"/>
      <c r="J5" s="65"/>
      <c r="K5" s="65"/>
      <c r="L5" s="65"/>
    </row>
    <row r="6" ht="288" spans="1:12">
      <c r="A6" s="67">
        <v>3</v>
      </c>
      <c r="B6" s="67" t="s">
        <v>240</v>
      </c>
      <c r="C6" s="68" t="s">
        <v>241</v>
      </c>
      <c r="D6" s="85">
        <v>98</v>
      </c>
      <c r="E6" s="67" t="s">
        <v>62</v>
      </c>
      <c r="F6" s="66"/>
      <c r="G6" s="66"/>
      <c r="H6" s="65"/>
      <c r="I6" s="65"/>
      <c r="J6" s="65"/>
      <c r="K6" s="65"/>
      <c r="L6" s="65"/>
    </row>
    <row r="7" ht="409" customHeight="1" spans="1:12">
      <c r="A7" s="67">
        <v>4</v>
      </c>
      <c r="B7" s="67" t="s">
        <v>242</v>
      </c>
      <c r="C7" s="68" t="s">
        <v>243</v>
      </c>
      <c r="D7" s="67">
        <v>1</v>
      </c>
      <c r="E7" s="67" t="s">
        <v>62</v>
      </c>
      <c r="F7" s="66"/>
      <c r="G7" s="66"/>
      <c r="H7" s="65"/>
      <c r="I7" s="65"/>
      <c r="J7" s="65"/>
      <c r="K7" s="65"/>
      <c r="L7" s="65"/>
    </row>
    <row r="8" ht="36" spans="1:12">
      <c r="A8" s="67">
        <v>5</v>
      </c>
      <c r="B8" s="67" t="s">
        <v>244</v>
      </c>
      <c r="C8" s="68" t="s">
        <v>245</v>
      </c>
      <c r="D8" s="67">
        <f>D4+D5+D6+D7</f>
        <v>306</v>
      </c>
      <c r="E8" s="67" t="s">
        <v>102</v>
      </c>
      <c r="F8" s="66"/>
      <c r="G8" s="66"/>
      <c r="H8" s="65"/>
      <c r="I8" s="65"/>
      <c r="J8" s="65"/>
      <c r="K8" s="65"/>
      <c r="L8" s="65"/>
    </row>
    <row r="9" ht="312" spans="1:12">
      <c r="A9" s="67">
        <v>6</v>
      </c>
      <c r="B9" s="67" t="s">
        <v>246</v>
      </c>
      <c r="C9" s="68" t="s">
        <v>247</v>
      </c>
      <c r="D9" s="85">
        <v>100</v>
      </c>
      <c r="E9" s="67" t="s">
        <v>62</v>
      </c>
      <c r="F9" s="66"/>
      <c r="G9" s="66"/>
      <c r="H9" s="65"/>
      <c r="I9" s="65"/>
      <c r="J9" s="65"/>
      <c r="K9" s="65"/>
      <c r="L9" s="65"/>
    </row>
    <row r="10" spans="1:12">
      <c r="A10" s="67">
        <v>7</v>
      </c>
      <c r="B10" s="67" t="s">
        <v>248</v>
      </c>
      <c r="C10" s="68" t="s">
        <v>249</v>
      </c>
      <c r="D10" s="67">
        <v>100</v>
      </c>
      <c r="E10" s="67" t="s">
        <v>102</v>
      </c>
      <c r="F10" s="66"/>
      <c r="G10" s="66"/>
      <c r="H10" s="65"/>
      <c r="I10" s="65"/>
      <c r="J10" s="65"/>
      <c r="K10" s="65"/>
      <c r="L10" s="65"/>
    </row>
    <row r="11" ht="240" spans="1:12">
      <c r="A11" s="67">
        <v>8</v>
      </c>
      <c r="B11" s="67" t="s">
        <v>250</v>
      </c>
      <c r="C11" s="68" t="s">
        <v>251</v>
      </c>
      <c r="D11" s="85">
        <v>2</v>
      </c>
      <c r="E11" s="67" t="s">
        <v>102</v>
      </c>
      <c r="F11" s="66"/>
      <c r="G11" s="66"/>
      <c r="H11" s="65"/>
      <c r="I11" s="65"/>
      <c r="J11" s="65"/>
      <c r="K11" s="65"/>
      <c r="L11" s="65"/>
    </row>
    <row r="12" ht="300" spans="1:12">
      <c r="A12" s="67">
        <v>9</v>
      </c>
      <c r="B12" s="67" t="s">
        <v>252</v>
      </c>
      <c r="C12" s="68" t="s">
        <v>253</v>
      </c>
      <c r="D12" s="67">
        <f>19+6</f>
        <v>25</v>
      </c>
      <c r="E12" s="67" t="s">
        <v>62</v>
      </c>
      <c r="F12" s="66"/>
      <c r="G12" s="66"/>
      <c r="H12" s="72"/>
      <c r="I12" s="65"/>
      <c r="J12" s="72"/>
      <c r="K12" s="65"/>
      <c r="L12" s="65"/>
    </row>
    <row r="13" ht="48" spans="1:12">
      <c r="A13" s="67">
        <v>10</v>
      </c>
      <c r="B13" s="67" t="s">
        <v>254</v>
      </c>
      <c r="C13" s="68" t="s">
        <v>255</v>
      </c>
      <c r="D13" s="67">
        <v>25</v>
      </c>
      <c r="E13" s="67" t="s">
        <v>102</v>
      </c>
      <c r="F13" s="78"/>
      <c r="G13" s="78"/>
      <c r="H13" s="79"/>
      <c r="I13" s="80"/>
      <c r="J13" s="79"/>
      <c r="K13" s="80"/>
      <c r="L13" s="80"/>
    </row>
    <row r="14" spans="1:12">
      <c r="A14" s="67">
        <v>11</v>
      </c>
      <c r="B14" s="67" t="s">
        <v>256</v>
      </c>
      <c r="C14" s="68" t="s">
        <v>257</v>
      </c>
      <c r="D14" s="67">
        <v>25</v>
      </c>
      <c r="E14" s="67" t="s">
        <v>102</v>
      </c>
      <c r="F14" s="78"/>
      <c r="G14" s="78"/>
      <c r="H14" s="79"/>
      <c r="I14" s="80"/>
      <c r="J14" s="79"/>
      <c r="K14" s="80"/>
      <c r="L14" s="80"/>
    </row>
    <row r="15" s="4" customFormat="1" ht="264" spans="1:12">
      <c r="A15" s="67">
        <v>12</v>
      </c>
      <c r="B15" s="67" t="s">
        <v>258</v>
      </c>
      <c r="C15" s="86" t="s">
        <v>259</v>
      </c>
      <c r="D15" s="67">
        <v>22</v>
      </c>
      <c r="E15" s="67" t="s">
        <v>62</v>
      </c>
      <c r="F15" s="87"/>
      <c r="G15" s="88"/>
      <c r="H15" s="79"/>
      <c r="I15" s="80"/>
      <c r="J15" s="79"/>
      <c r="K15" s="80"/>
      <c r="L15" s="80"/>
    </row>
    <row r="16" s="4" customFormat="1" ht="24" spans="1:12">
      <c r="A16" s="67">
        <v>13</v>
      </c>
      <c r="B16" s="67" t="s">
        <v>260</v>
      </c>
      <c r="C16" s="86" t="s">
        <v>261</v>
      </c>
      <c r="D16" s="67">
        <v>22</v>
      </c>
      <c r="E16" s="67" t="s">
        <v>102</v>
      </c>
      <c r="F16" s="65"/>
      <c r="G16" s="65"/>
      <c r="H16" s="65"/>
      <c r="I16" s="65"/>
      <c r="J16" s="65"/>
      <c r="K16" s="65"/>
      <c r="L16" s="65"/>
    </row>
    <row r="17" s="4" customFormat="1" spans="1:12">
      <c r="A17" s="69" t="s">
        <v>262</v>
      </c>
      <c r="B17" s="69" t="s">
        <v>263</v>
      </c>
      <c r="C17" s="70"/>
      <c r="D17" s="69"/>
      <c r="E17" s="69"/>
      <c r="F17" s="65"/>
      <c r="G17" s="72"/>
      <c r="H17" s="65"/>
      <c r="I17" s="65"/>
      <c r="J17" s="65"/>
      <c r="K17" s="65"/>
      <c r="L17" s="65"/>
    </row>
    <row r="18" ht="180" spans="1:12">
      <c r="A18" s="67">
        <v>1</v>
      </c>
      <c r="B18" s="67" t="s">
        <v>264</v>
      </c>
      <c r="C18" s="89" t="s">
        <v>265</v>
      </c>
      <c r="D18" s="67">
        <v>1</v>
      </c>
      <c r="E18" s="67" t="s">
        <v>62</v>
      </c>
      <c r="F18" s="65"/>
      <c r="G18" s="65"/>
      <c r="H18" s="65"/>
      <c r="I18" s="65"/>
      <c r="J18" s="65"/>
      <c r="K18" s="65"/>
      <c r="L18" s="65"/>
    </row>
    <row r="19" ht="240" spans="1:12">
      <c r="A19" s="67">
        <v>2</v>
      </c>
      <c r="B19" s="67" t="s">
        <v>266</v>
      </c>
      <c r="C19" s="68" t="s">
        <v>267</v>
      </c>
      <c r="D19" s="67">
        <v>2</v>
      </c>
      <c r="E19" s="67" t="s">
        <v>62</v>
      </c>
      <c r="F19" s="65"/>
      <c r="G19" s="65"/>
      <c r="H19" s="65"/>
      <c r="I19" s="65"/>
      <c r="J19" s="65"/>
      <c r="K19" s="65"/>
      <c r="L19" s="65"/>
    </row>
    <row r="20" ht="192" spans="1:12">
      <c r="A20" s="67">
        <v>3</v>
      </c>
      <c r="B20" s="67" t="s">
        <v>268</v>
      </c>
      <c r="C20" s="68" t="s">
        <v>269</v>
      </c>
      <c r="D20" s="67">
        <v>66</v>
      </c>
      <c r="E20" s="67" t="s">
        <v>83</v>
      </c>
      <c r="F20" s="65"/>
      <c r="G20" s="65"/>
      <c r="H20" s="65"/>
      <c r="I20" s="65"/>
      <c r="J20" s="65"/>
      <c r="K20" s="65"/>
      <c r="L20" s="65"/>
    </row>
    <row r="21" ht="192" spans="1:12">
      <c r="A21" s="67">
        <v>4</v>
      </c>
      <c r="B21" s="62" t="s">
        <v>270</v>
      </c>
      <c r="C21" s="63" t="s">
        <v>271</v>
      </c>
      <c r="D21" s="62">
        <v>2</v>
      </c>
      <c r="E21" s="62" t="s">
        <v>32</v>
      </c>
      <c r="F21" s="65"/>
      <c r="G21" s="65"/>
      <c r="H21" s="65"/>
      <c r="I21" s="65"/>
      <c r="J21" s="65"/>
      <c r="K21" s="65"/>
      <c r="L21" s="65"/>
    </row>
    <row r="22" ht="312" spans="1:12">
      <c r="A22" s="67">
        <v>5</v>
      </c>
      <c r="B22" s="62" t="s">
        <v>270</v>
      </c>
      <c r="C22" s="63" t="s">
        <v>272</v>
      </c>
      <c r="D22" s="62">
        <v>1</v>
      </c>
      <c r="E22" s="62" t="s">
        <v>32</v>
      </c>
      <c r="F22" s="65"/>
      <c r="G22" s="65"/>
      <c r="H22" s="65"/>
      <c r="I22" s="65"/>
      <c r="J22" s="65"/>
      <c r="K22" s="65"/>
      <c r="L22" s="65"/>
    </row>
    <row r="23" ht="144" spans="1:12">
      <c r="A23" s="67">
        <v>6</v>
      </c>
      <c r="B23" s="67" t="s">
        <v>273</v>
      </c>
      <c r="C23" s="68" t="s">
        <v>274</v>
      </c>
      <c r="D23" s="67">
        <v>9</v>
      </c>
      <c r="E23" s="67" t="s">
        <v>83</v>
      </c>
      <c r="F23" s="65"/>
      <c r="G23" s="65"/>
      <c r="H23" s="65"/>
      <c r="I23" s="65"/>
      <c r="J23" s="65"/>
      <c r="K23" s="65"/>
      <c r="L23" s="65"/>
    </row>
    <row r="24" ht="24" spans="1:12">
      <c r="A24" s="67">
        <v>7</v>
      </c>
      <c r="B24" s="67" t="s">
        <v>275</v>
      </c>
      <c r="C24" s="68" t="s">
        <v>276</v>
      </c>
      <c r="D24" s="67">
        <v>9</v>
      </c>
      <c r="E24" s="67" t="s">
        <v>83</v>
      </c>
      <c r="F24" s="65"/>
      <c r="G24" s="65"/>
      <c r="H24" s="65"/>
      <c r="I24" s="65"/>
      <c r="J24" s="65"/>
      <c r="K24" s="65"/>
      <c r="L24" s="65"/>
    </row>
    <row r="25" ht="24" spans="1:12">
      <c r="A25" s="67">
        <v>8</v>
      </c>
      <c r="B25" s="67" t="s">
        <v>277</v>
      </c>
      <c r="C25" s="68" t="s">
        <v>276</v>
      </c>
      <c r="D25" s="67">
        <v>3</v>
      </c>
      <c r="E25" s="67" t="s">
        <v>83</v>
      </c>
      <c r="F25" s="65"/>
      <c r="G25" s="65"/>
      <c r="H25" s="65"/>
      <c r="I25" s="65"/>
      <c r="J25" s="65"/>
      <c r="K25" s="65"/>
      <c r="L25" s="65"/>
    </row>
    <row r="26" ht="132" spans="1:12">
      <c r="A26" s="67">
        <v>9</v>
      </c>
      <c r="B26" s="85" t="s">
        <v>278</v>
      </c>
      <c r="C26" s="86" t="s">
        <v>279</v>
      </c>
      <c r="D26" s="85">
        <v>1</v>
      </c>
      <c r="E26" s="85" t="s">
        <v>62</v>
      </c>
      <c r="F26" s="65"/>
      <c r="G26" s="65"/>
      <c r="H26" s="65"/>
      <c r="I26" s="65"/>
      <c r="J26" s="65"/>
      <c r="K26" s="65"/>
      <c r="L26" s="65"/>
    </row>
    <row r="27" s="4" customFormat="1" spans="1:12">
      <c r="A27" s="69" t="s">
        <v>280</v>
      </c>
      <c r="B27" s="69" t="s">
        <v>281</v>
      </c>
      <c r="C27" s="70"/>
      <c r="D27" s="69"/>
      <c r="E27" s="69"/>
      <c r="F27" s="65"/>
      <c r="G27" s="65"/>
      <c r="H27" s="65"/>
      <c r="I27" s="65"/>
      <c r="J27" s="65"/>
      <c r="K27" s="65"/>
      <c r="L27" s="65"/>
    </row>
    <row r="28" ht="120" spans="1:12">
      <c r="A28" s="67">
        <v>1</v>
      </c>
      <c r="B28" s="67" t="s">
        <v>136</v>
      </c>
      <c r="C28" s="68" t="s">
        <v>137</v>
      </c>
      <c r="D28" s="67">
        <v>1200</v>
      </c>
      <c r="E28" s="67" t="s">
        <v>138</v>
      </c>
      <c r="F28" s="65"/>
      <c r="G28" s="65"/>
      <c r="H28" s="65"/>
      <c r="I28" s="65"/>
      <c r="J28" s="65"/>
      <c r="K28" s="65"/>
      <c r="L28" s="65"/>
    </row>
    <row r="29" ht="120" spans="1:12">
      <c r="A29" s="67">
        <v>2</v>
      </c>
      <c r="B29" s="67" t="s">
        <v>136</v>
      </c>
      <c r="C29" s="68" t="s">
        <v>139</v>
      </c>
      <c r="D29" s="67">
        <f>268*3</f>
        <v>804</v>
      </c>
      <c r="E29" s="67" t="s">
        <v>138</v>
      </c>
      <c r="F29" s="65"/>
      <c r="G29" s="65"/>
      <c r="H29" s="65"/>
      <c r="I29" s="65"/>
      <c r="J29" s="65"/>
      <c r="K29" s="65"/>
      <c r="L29" s="65"/>
    </row>
    <row r="30" ht="120" spans="1:12">
      <c r="A30" s="67">
        <v>3</v>
      </c>
      <c r="B30" s="67" t="s">
        <v>282</v>
      </c>
      <c r="C30" s="68" t="s">
        <v>283</v>
      </c>
      <c r="D30" s="67">
        <f>24*140</f>
        <v>3360</v>
      </c>
      <c r="E30" s="67" t="s">
        <v>36</v>
      </c>
      <c r="F30" s="65"/>
      <c r="G30" s="65"/>
      <c r="H30" s="65"/>
      <c r="I30" s="65"/>
      <c r="J30" s="65"/>
      <c r="K30" s="65"/>
      <c r="L30" s="65"/>
    </row>
    <row r="31" ht="120" spans="1:12">
      <c r="A31" s="67">
        <v>4</v>
      </c>
      <c r="B31" s="67" t="s">
        <v>284</v>
      </c>
      <c r="C31" s="68" t="s">
        <v>285</v>
      </c>
      <c r="D31" s="67">
        <v>500</v>
      </c>
      <c r="E31" s="67" t="s">
        <v>36</v>
      </c>
      <c r="F31" s="65"/>
      <c r="G31" s="65"/>
      <c r="H31" s="65"/>
      <c r="I31" s="65"/>
      <c r="J31" s="65"/>
      <c r="K31" s="65"/>
      <c r="L31" s="65"/>
    </row>
    <row r="32" ht="120" spans="1:12">
      <c r="A32" s="67">
        <v>5</v>
      </c>
      <c r="B32" s="67" t="s">
        <v>103</v>
      </c>
      <c r="C32" s="68" t="s">
        <v>104</v>
      </c>
      <c r="D32" s="67">
        <v>1200</v>
      </c>
      <c r="E32" s="67" t="s">
        <v>36</v>
      </c>
      <c r="F32" s="65"/>
      <c r="G32" s="65"/>
      <c r="H32" s="65"/>
      <c r="I32" s="65"/>
      <c r="J32" s="65"/>
      <c r="K32" s="65"/>
      <c r="L32" s="65"/>
    </row>
    <row r="33" ht="120" spans="1:12">
      <c r="A33" s="67">
        <v>6</v>
      </c>
      <c r="B33" s="67" t="s">
        <v>286</v>
      </c>
      <c r="C33" s="68" t="s">
        <v>287</v>
      </c>
      <c r="D33" s="67">
        <v>100</v>
      </c>
      <c r="E33" s="67" t="s">
        <v>36</v>
      </c>
      <c r="F33" s="65"/>
      <c r="G33" s="65"/>
      <c r="H33" s="65"/>
      <c r="I33" s="65"/>
      <c r="J33" s="65"/>
      <c r="K33" s="65"/>
      <c r="L33" s="65"/>
    </row>
    <row r="34" ht="108" spans="1:12">
      <c r="A34" s="67">
        <v>7</v>
      </c>
      <c r="B34" s="67" t="s">
        <v>288</v>
      </c>
      <c r="C34" s="68" t="s">
        <v>289</v>
      </c>
      <c r="D34" s="67">
        <f>24*4</f>
        <v>96</v>
      </c>
      <c r="E34" s="67" t="s">
        <v>115</v>
      </c>
      <c r="F34" s="65"/>
      <c r="G34" s="65"/>
      <c r="H34" s="65"/>
      <c r="I34" s="65"/>
      <c r="J34" s="65"/>
      <c r="K34" s="65"/>
      <c r="L34" s="65"/>
    </row>
    <row r="35" ht="156" spans="1:12">
      <c r="A35" s="67">
        <v>8</v>
      </c>
      <c r="B35" s="67" t="s">
        <v>130</v>
      </c>
      <c r="C35" s="68" t="s">
        <v>131</v>
      </c>
      <c r="D35" s="67">
        <f>24*4*2</f>
        <v>192</v>
      </c>
      <c r="E35" s="67" t="s">
        <v>132</v>
      </c>
      <c r="F35" s="65"/>
      <c r="G35" s="65"/>
      <c r="H35" s="65"/>
      <c r="I35" s="65"/>
      <c r="J35" s="65"/>
      <c r="K35" s="65"/>
      <c r="L35" s="65"/>
    </row>
    <row r="36" ht="72" spans="1:12">
      <c r="A36" s="67">
        <v>9</v>
      </c>
      <c r="B36" s="67" t="s">
        <v>290</v>
      </c>
      <c r="C36" s="68" t="s">
        <v>291</v>
      </c>
      <c r="D36" s="67">
        <v>2100</v>
      </c>
      <c r="E36" s="67" t="s">
        <v>36</v>
      </c>
      <c r="F36" s="65"/>
      <c r="G36" s="65"/>
      <c r="H36" s="65"/>
      <c r="I36" s="65"/>
      <c r="J36" s="65"/>
      <c r="K36" s="65"/>
      <c r="L36" s="65"/>
    </row>
    <row r="37" ht="72" spans="1:12">
      <c r="A37" s="67">
        <v>10</v>
      </c>
      <c r="B37" s="67" t="s">
        <v>290</v>
      </c>
      <c r="C37" s="68" t="s">
        <v>292</v>
      </c>
      <c r="D37" s="67">
        <v>1400</v>
      </c>
      <c r="E37" s="67" t="s">
        <v>36</v>
      </c>
      <c r="F37" s="65"/>
      <c r="G37" s="65"/>
      <c r="H37" s="65"/>
      <c r="I37" s="65"/>
      <c r="J37" s="65"/>
      <c r="K37" s="65"/>
      <c r="L37" s="65"/>
    </row>
    <row r="38" ht="156" spans="1:12">
      <c r="A38" s="67">
        <v>11</v>
      </c>
      <c r="B38" s="67" t="s">
        <v>293</v>
      </c>
      <c r="C38" s="68" t="s">
        <v>294</v>
      </c>
      <c r="D38" s="67">
        <v>69</v>
      </c>
      <c r="E38" s="67" t="s">
        <v>135</v>
      </c>
      <c r="F38" s="65"/>
      <c r="G38" s="65"/>
      <c r="H38" s="65"/>
      <c r="I38" s="65"/>
      <c r="J38" s="65"/>
      <c r="K38" s="65"/>
      <c r="L38" s="65"/>
    </row>
    <row r="39" ht="84" spans="1:12">
      <c r="A39" s="67">
        <v>12</v>
      </c>
      <c r="B39" s="67" t="s">
        <v>295</v>
      </c>
      <c r="C39" s="68" t="s">
        <v>296</v>
      </c>
      <c r="D39" s="67">
        <v>8</v>
      </c>
      <c r="E39" s="67" t="s">
        <v>129</v>
      </c>
      <c r="F39" s="65"/>
      <c r="G39" s="65"/>
      <c r="H39" s="65"/>
      <c r="I39" s="65"/>
      <c r="J39" s="65"/>
      <c r="K39" s="65"/>
      <c r="L39" s="65"/>
    </row>
    <row r="40" ht="240" spans="1:12">
      <c r="A40" s="67">
        <v>13</v>
      </c>
      <c r="B40" s="67" t="s">
        <v>297</v>
      </c>
      <c r="C40" s="68" t="s">
        <v>298</v>
      </c>
      <c r="D40" s="67">
        <v>33</v>
      </c>
      <c r="E40" s="67" t="s">
        <v>102</v>
      </c>
      <c r="F40" s="65"/>
      <c r="G40" s="65"/>
      <c r="H40" s="65"/>
      <c r="I40" s="65"/>
      <c r="J40" s="65"/>
      <c r="K40" s="65"/>
      <c r="L40" s="65"/>
    </row>
    <row r="41" spans="1:12">
      <c r="A41" s="67">
        <v>14</v>
      </c>
      <c r="B41" s="67" t="s">
        <v>299</v>
      </c>
      <c r="C41" s="68" t="s">
        <v>300</v>
      </c>
      <c r="D41" s="67">
        <v>24</v>
      </c>
      <c r="E41" s="67" t="s">
        <v>102</v>
      </c>
      <c r="F41" s="65"/>
      <c r="G41" s="65"/>
      <c r="H41" s="65"/>
      <c r="I41" s="65"/>
      <c r="J41" s="65"/>
      <c r="K41" s="65"/>
      <c r="L41" s="65"/>
    </row>
    <row r="42" ht="72" spans="1:12">
      <c r="A42" s="67">
        <v>15</v>
      </c>
      <c r="B42" s="67" t="s">
        <v>301</v>
      </c>
      <c r="C42" s="68" t="s">
        <v>302</v>
      </c>
      <c r="D42" s="67">
        <v>24</v>
      </c>
      <c r="E42" s="67" t="s">
        <v>102</v>
      </c>
      <c r="F42" s="65"/>
      <c r="G42" s="65"/>
      <c r="H42" s="65"/>
      <c r="I42" s="65"/>
      <c r="J42" s="65"/>
      <c r="K42" s="65"/>
      <c r="L42" s="65"/>
    </row>
    <row r="43" spans="1:12">
      <c r="A43" s="67">
        <v>16</v>
      </c>
      <c r="B43" s="67" t="s">
        <v>148</v>
      </c>
      <c r="C43" s="68" t="s">
        <v>303</v>
      </c>
      <c r="D43" s="67">
        <v>1</v>
      </c>
      <c r="E43" s="67" t="s">
        <v>50</v>
      </c>
      <c r="F43" s="65"/>
      <c r="G43" s="65"/>
      <c r="H43" s="65"/>
      <c r="I43" s="65"/>
      <c r="J43" s="65"/>
      <c r="K43" s="65"/>
      <c r="L43" s="65"/>
    </row>
    <row r="44" s="82" customFormat="1" spans="1:12">
      <c r="A44" s="69" t="s">
        <v>51</v>
      </c>
      <c r="B44" s="69" t="s">
        <v>52</v>
      </c>
      <c r="C44" s="70"/>
      <c r="D44" s="69"/>
      <c r="E44" s="69"/>
      <c r="F44" s="65"/>
      <c r="G44" s="65"/>
      <c r="H44" s="65"/>
      <c r="I44" s="65"/>
      <c r="J44" s="65"/>
      <c r="K44" s="65"/>
      <c r="L44" s="65"/>
    </row>
    <row r="45" s="82" customFormat="1" spans="1:12">
      <c r="A45" s="69" t="s">
        <v>53</v>
      </c>
      <c r="B45" s="69" t="s">
        <v>54</v>
      </c>
      <c r="C45" s="71" t="s">
        <v>55</v>
      </c>
      <c r="D45" s="69"/>
      <c r="E45" s="69"/>
      <c r="F45" s="65"/>
      <c r="G45" s="65"/>
      <c r="H45" s="65"/>
      <c r="I45" s="65"/>
      <c r="J45" s="65"/>
      <c r="K45" s="65"/>
      <c r="L45" s="65"/>
    </row>
    <row r="46" spans="1:12">
      <c r="A46" s="90"/>
      <c r="B46" s="74" t="s">
        <v>56</v>
      </c>
      <c r="C46" s="75" t="s">
        <v>57</v>
      </c>
      <c r="D46" s="91"/>
      <c r="E46" s="92"/>
      <c r="F46" s="65"/>
      <c r="G46" s="65"/>
      <c r="H46" s="65"/>
      <c r="I46" s="65"/>
      <c r="J46" s="65"/>
      <c r="K46" s="65"/>
      <c r="L46" s="65"/>
    </row>
  </sheetData>
  <mergeCells count="1">
    <mergeCell ref="A1:G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14"/>
  <sheetViews>
    <sheetView topLeftCell="A6" workbookViewId="0">
      <selection activeCell="H7" sqref="H7"/>
    </sheetView>
  </sheetViews>
  <sheetFormatPr defaultColWidth="8.26666666666667" defaultRowHeight="12"/>
  <cols>
    <col min="1" max="1" width="4.8" style="58" customWidth="1"/>
    <col min="2" max="2" width="11" style="58" customWidth="1"/>
    <col min="3" max="3" width="74.4666666666667" style="58" customWidth="1"/>
    <col min="4" max="4" width="8.46666666666667" style="58" customWidth="1"/>
    <col min="5" max="5" width="8.26666666666667" style="58"/>
    <col min="6" max="6" width="9.46666666666667" style="59" customWidth="1"/>
    <col min="7" max="7" width="11.8" style="59" customWidth="1"/>
    <col min="8" max="9" width="8.26666666666667" style="59"/>
    <col min="10" max="10" width="8.6" style="59" customWidth="1"/>
    <col min="11" max="11" width="8.26666666666667" style="59"/>
    <col min="12" max="12" width="15.5" style="59" customWidth="1"/>
    <col min="13" max="16384" width="8.26666666666667" style="58"/>
  </cols>
  <sheetData>
    <row r="1" s="56" customFormat="1" spans="1:12">
      <c r="A1" s="60" t="s">
        <v>304</v>
      </c>
      <c r="B1" s="60"/>
      <c r="C1" s="60"/>
      <c r="D1" s="60"/>
      <c r="E1" s="60"/>
      <c r="F1" s="60"/>
      <c r="G1" s="60"/>
    </row>
    <row r="2" s="56" customFormat="1" ht="24" spans="1:12">
      <c r="A2" s="61" t="s">
        <v>1</v>
      </c>
      <c r="B2" s="61" t="s">
        <v>19</v>
      </c>
      <c r="C2" s="61" t="s">
        <v>20</v>
      </c>
      <c r="D2" s="61" t="s">
        <v>21</v>
      </c>
      <c r="E2" s="61" t="s">
        <v>22</v>
      </c>
      <c r="F2" s="61" t="s">
        <v>23</v>
      </c>
      <c r="G2" s="61" t="s">
        <v>24</v>
      </c>
      <c r="H2" s="61" t="s">
        <v>25</v>
      </c>
      <c r="I2" s="61" t="s">
        <v>26</v>
      </c>
      <c r="J2" s="61" t="s">
        <v>27</v>
      </c>
      <c r="K2" s="61" t="s">
        <v>28</v>
      </c>
      <c r="L2" s="61" t="s">
        <v>29</v>
      </c>
    </row>
    <row r="3" ht="228" spans="1:12">
      <c r="A3" s="62">
        <v>1</v>
      </c>
      <c r="B3" s="62" t="s">
        <v>305</v>
      </c>
      <c r="C3" s="63" t="s">
        <v>306</v>
      </c>
      <c r="D3" s="62">
        <v>1</v>
      </c>
      <c r="E3" s="62" t="s">
        <v>62</v>
      </c>
      <c r="F3" s="64"/>
      <c r="G3" s="64"/>
      <c r="H3" s="65"/>
      <c r="I3" s="65"/>
      <c r="J3" s="65"/>
      <c r="K3" s="65"/>
      <c r="L3" s="65"/>
    </row>
    <row r="4" ht="48" spans="1:12">
      <c r="A4" s="62">
        <v>2</v>
      </c>
      <c r="B4" s="62" t="s">
        <v>307</v>
      </c>
      <c r="C4" s="63" t="s">
        <v>308</v>
      </c>
      <c r="D4" s="62">
        <v>2</v>
      </c>
      <c r="E4" s="62" t="s">
        <v>62</v>
      </c>
      <c r="F4" s="66"/>
      <c r="G4" s="66"/>
      <c r="H4" s="65"/>
      <c r="I4" s="65"/>
      <c r="J4" s="65"/>
      <c r="K4" s="65"/>
      <c r="L4" s="65"/>
    </row>
    <row r="5" ht="216" spans="1:12">
      <c r="A5" s="62">
        <v>3</v>
      </c>
      <c r="B5" s="62" t="s">
        <v>309</v>
      </c>
      <c r="C5" s="63" t="s">
        <v>310</v>
      </c>
      <c r="D5" s="62">
        <v>1</v>
      </c>
      <c r="E5" s="62" t="s">
        <v>102</v>
      </c>
      <c r="F5" s="66"/>
      <c r="G5" s="66"/>
      <c r="H5" s="65"/>
      <c r="I5" s="65"/>
      <c r="J5" s="65"/>
      <c r="K5" s="65"/>
      <c r="L5" s="65"/>
    </row>
    <row r="6" ht="312" spans="1:12">
      <c r="A6" s="62">
        <v>4</v>
      </c>
      <c r="B6" s="62" t="s">
        <v>311</v>
      </c>
      <c r="C6" s="63" t="s">
        <v>312</v>
      </c>
      <c r="D6" s="62">
        <v>2</v>
      </c>
      <c r="E6" s="62" t="s">
        <v>138</v>
      </c>
      <c r="F6" s="66"/>
      <c r="G6" s="66"/>
      <c r="H6" s="65"/>
      <c r="I6" s="65"/>
      <c r="J6" s="65"/>
      <c r="K6" s="65"/>
      <c r="L6" s="65"/>
    </row>
    <row r="7" ht="228" spans="1:12">
      <c r="A7" s="67">
        <v>5</v>
      </c>
      <c r="B7" s="67" t="s">
        <v>313</v>
      </c>
      <c r="C7" s="68" t="s">
        <v>314</v>
      </c>
      <c r="D7" s="67">
        <v>1</v>
      </c>
      <c r="E7" s="67" t="s">
        <v>315</v>
      </c>
      <c r="F7" s="66"/>
      <c r="G7" s="66"/>
      <c r="H7" s="65"/>
      <c r="I7" s="65"/>
      <c r="J7" s="65"/>
      <c r="K7" s="65"/>
      <c r="L7" s="65"/>
    </row>
    <row r="8" spans="1:12">
      <c r="A8" s="67">
        <v>6</v>
      </c>
      <c r="B8" s="67" t="s">
        <v>316</v>
      </c>
      <c r="C8" s="68" t="s">
        <v>317</v>
      </c>
      <c r="D8" s="67">
        <v>3</v>
      </c>
      <c r="E8" s="67" t="s">
        <v>62</v>
      </c>
      <c r="F8" s="66"/>
      <c r="G8" s="66"/>
      <c r="H8" s="65"/>
      <c r="I8" s="65"/>
      <c r="J8" s="65"/>
      <c r="K8" s="65"/>
      <c r="L8" s="65"/>
    </row>
    <row r="9" spans="1:12">
      <c r="A9" s="67">
        <v>7</v>
      </c>
      <c r="B9" s="67" t="s">
        <v>318</v>
      </c>
      <c r="C9" s="68" t="s">
        <v>319</v>
      </c>
      <c r="D9" s="67">
        <v>2</v>
      </c>
      <c r="E9" s="67" t="s">
        <v>315</v>
      </c>
      <c r="F9" s="66"/>
      <c r="G9" s="66"/>
      <c r="H9" s="65"/>
      <c r="I9" s="65"/>
      <c r="J9" s="65"/>
      <c r="K9" s="65"/>
      <c r="L9" s="65"/>
    </row>
    <row r="10" spans="1:12">
      <c r="A10" s="67">
        <v>8</v>
      </c>
      <c r="B10" s="67" t="s">
        <v>148</v>
      </c>
      <c r="C10" s="68" t="s">
        <v>320</v>
      </c>
      <c r="D10" s="67">
        <v>1</v>
      </c>
      <c r="E10" s="67" t="s">
        <v>50</v>
      </c>
      <c r="F10" s="66"/>
      <c r="G10" s="66"/>
      <c r="H10" s="65"/>
      <c r="I10" s="65"/>
      <c r="J10" s="65"/>
      <c r="K10" s="65"/>
      <c r="L10" s="65"/>
    </row>
    <row r="11" s="57" customFormat="1" spans="1:12">
      <c r="A11" s="69" t="s">
        <v>51</v>
      </c>
      <c r="B11" s="69" t="s">
        <v>52</v>
      </c>
      <c r="C11" s="70"/>
      <c r="D11" s="69"/>
      <c r="E11" s="69"/>
      <c r="F11" s="66"/>
      <c r="G11" s="66"/>
      <c r="H11" s="65"/>
      <c r="I11" s="65"/>
      <c r="J11" s="65"/>
      <c r="K11" s="65"/>
      <c r="L11" s="65"/>
    </row>
    <row r="12" s="57" customFormat="1" spans="1:12">
      <c r="A12" s="69" t="s">
        <v>53</v>
      </c>
      <c r="B12" s="69" t="s">
        <v>54</v>
      </c>
      <c r="C12" s="71" t="s">
        <v>55</v>
      </c>
      <c r="D12" s="69"/>
      <c r="E12" s="69"/>
      <c r="F12" s="66"/>
      <c r="G12" s="66"/>
      <c r="H12" s="72"/>
      <c r="I12" s="65"/>
      <c r="J12" s="72"/>
      <c r="K12" s="65"/>
      <c r="L12" s="65"/>
    </row>
    <row r="13" s="57" customFormat="1" spans="1:12">
      <c r="A13" s="73"/>
      <c r="B13" s="74" t="s">
        <v>56</v>
      </c>
      <c r="C13" s="75" t="s">
        <v>57</v>
      </c>
      <c r="D13" s="76"/>
      <c r="E13" s="77"/>
      <c r="F13" s="78"/>
      <c r="G13" s="78"/>
      <c r="H13" s="79"/>
      <c r="I13" s="80"/>
      <c r="J13" s="79"/>
      <c r="K13" s="80"/>
      <c r="L13" s="80"/>
    </row>
    <row r="14" spans="1:12">
      <c r="G14" s="81"/>
    </row>
  </sheetData>
  <mergeCells count="1">
    <mergeCell ref="A1:G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50"/>
  </sheetPr>
  <dimension ref="A1:L11"/>
  <sheetViews>
    <sheetView workbookViewId="0">
      <selection activeCell="B17" sqref="B17"/>
    </sheetView>
  </sheetViews>
  <sheetFormatPr defaultColWidth="8.26666666666667" defaultRowHeight="12"/>
  <cols>
    <col min="1" max="1" width="4.6" style="3" customWidth="1"/>
    <col min="2" max="2" width="13.5" style="53" customWidth="1"/>
    <col min="3" max="3" width="76.5333333333333" style="53" customWidth="1"/>
    <col min="4" max="4" width="8.33333333333333" style="53" customWidth="1"/>
    <col min="5" max="5" width="8.26666666666667" style="53"/>
    <col min="6" max="6" width="9.46666666666667" style="3" customWidth="1"/>
    <col min="7" max="7" width="11.8" style="3" customWidth="1"/>
    <col min="8" max="9" width="8.26666666666667" style="3"/>
    <col min="10" max="10" width="8.6" style="3" customWidth="1"/>
    <col min="11" max="11" width="8.26666666666667" style="3"/>
    <col min="12" max="12" width="15.5" style="3" customWidth="1"/>
    <col min="13" max="16384" width="8.26666666666667" style="53"/>
  </cols>
  <sheetData>
    <row r="1" s="5" customFormat="1" spans="1:12">
      <c r="A1" s="4" t="s">
        <v>13</v>
      </c>
      <c r="B1" s="4"/>
      <c r="C1" s="4"/>
      <c r="D1" s="4"/>
      <c r="E1" s="4"/>
      <c r="F1" s="4"/>
      <c r="G1" s="4"/>
    </row>
    <row r="2" s="5" customFormat="1" ht="24" spans="1:12">
      <c r="A2" s="6" t="s">
        <v>1</v>
      </c>
      <c r="B2" s="6" t="s">
        <v>19</v>
      </c>
      <c r="C2" s="6" t="s">
        <v>20</v>
      </c>
      <c r="D2" s="6" t="s">
        <v>21</v>
      </c>
      <c r="E2" s="6" t="s">
        <v>22</v>
      </c>
      <c r="F2" s="6" t="s">
        <v>23</v>
      </c>
      <c r="G2" s="6" t="s">
        <v>24</v>
      </c>
      <c r="H2" s="6" t="s">
        <v>25</v>
      </c>
      <c r="I2" s="6" t="s">
        <v>26</v>
      </c>
      <c r="J2" s="6" t="s">
        <v>27</v>
      </c>
      <c r="K2" s="6" t="s">
        <v>28</v>
      </c>
      <c r="L2" s="6" t="s">
        <v>29</v>
      </c>
    </row>
    <row r="3" s="4" customFormat="1" spans="1:12">
      <c r="A3" s="14" t="s">
        <v>321</v>
      </c>
      <c r="B3" s="14"/>
      <c r="C3" s="13"/>
      <c r="D3" s="13"/>
      <c r="E3" s="13"/>
      <c r="F3" s="11"/>
      <c r="G3" s="11"/>
      <c r="H3" s="12"/>
      <c r="I3" s="12"/>
      <c r="J3" s="12"/>
      <c r="K3" s="12"/>
      <c r="L3" s="12"/>
    </row>
    <row r="4" ht="409.5" spans="1:12">
      <c r="A4" s="8">
        <v>1</v>
      </c>
      <c r="B4" s="8" t="s">
        <v>322</v>
      </c>
      <c r="C4" s="26" t="s">
        <v>323</v>
      </c>
      <c r="D4" s="8">
        <v>1</v>
      </c>
      <c r="E4" s="8" t="s">
        <v>165</v>
      </c>
      <c r="F4" s="15"/>
      <c r="G4" s="15"/>
      <c r="H4" s="12"/>
      <c r="I4" s="12"/>
      <c r="J4" s="12"/>
      <c r="K4" s="12"/>
      <c r="L4" s="12"/>
    </row>
    <row r="5" ht="288" spans="1:12">
      <c r="A5" s="8">
        <v>2</v>
      </c>
      <c r="B5" s="8" t="s">
        <v>324</v>
      </c>
      <c r="C5" s="54" t="s">
        <v>325</v>
      </c>
      <c r="D5" s="55">
        <v>600</v>
      </c>
      <c r="E5" s="8" t="s">
        <v>326</v>
      </c>
      <c r="F5" s="15"/>
      <c r="G5" s="15"/>
      <c r="H5" s="12"/>
      <c r="I5" s="12"/>
      <c r="J5" s="12"/>
      <c r="K5" s="12"/>
      <c r="L5" s="12"/>
    </row>
    <row r="6" ht="96" spans="1:12">
      <c r="A6" s="8">
        <v>3</v>
      </c>
      <c r="B6" s="8" t="s">
        <v>327</v>
      </c>
      <c r="C6" s="26" t="s">
        <v>328</v>
      </c>
      <c r="D6" s="55">
        <v>2</v>
      </c>
      <c r="E6" s="8" t="s">
        <v>32</v>
      </c>
      <c r="F6" s="15"/>
      <c r="G6" s="15"/>
      <c r="H6" s="12"/>
      <c r="I6" s="12"/>
      <c r="J6" s="12"/>
      <c r="K6" s="12"/>
      <c r="L6" s="12"/>
    </row>
    <row r="7" ht="409.5" spans="1:12">
      <c r="A7" s="8">
        <v>4</v>
      </c>
      <c r="B7" s="8" t="s">
        <v>329</v>
      </c>
      <c r="C7" s="54" t="s">
        <v>330</v>
      </c>
      <c r="D7" s="55">
        <v>1</v>
      </c>
      <c r="E7" s="8" t="s">
        <v>32</v>
      </c>
      <c r="F7" s="15"/>
      <c r="G7" s="15"/>
      <c r="H7" s="12"/>
      <c r="I7" s="12"/>
      <c r="J7" s="12"/>
      <c r="K7" s="12"/>
      <c r="L7" s="12"/>
    </row>
    <row r="8" spans="1:12">
      <c r="A8" s="13" t="s">
        <v>51</v>
      </c>
      <c r="B8" s="13" t="s">
        <v>52</v>
      </c>
      <c r="C8" s="14"/>
      <c r="D8" s="55"/>
      <c r="E8" s="8"/>
      <c r="F8" s="15"/>
      <c r="G8" s="15"/>
      <c r="H8" s="12"/>
      <c r="I8" s="12"/>
      <c r="J8" s="12"/>
      <c r="K8" s="12"/>
      <c r="L8" s="12"/>
    </row>
    <row r="9" spans="1:12">
      <c r="A9" s="13" t="s">
        <v>53</v>
      </c>
      <c r="B9" s="13" t="s">
        <v>54</v>
      </c>
      <c r="C9" s="16" t="s">
        <v>55</v>
      </c>
      <c r="D9" s="55"/>
      <c r="E9" s="8"/>
      <c r="F9" s="15"/>
      <c r="G9" s="15"/>
      <c r="H9" s="12"/>
      <c r="I9" s="12"/>
      <c r="J9" s="12"/>
      <c r="K9" s="12"/>
      <c r="L9" s="12"/>
    </row>
    <row r="10" spans="1:12">
      <c r="A10" s="17"/>
      <c r="B10" s="18" t="s">
        <v>56</v>
      </c>
      <c r="C10" s="19" t="s">
        <v>57</v>
      </c>
      <c r="D10" s="20"/>
      <c r="E10" s="21"/>
      <c r="F10" s="15"/>
      <c r="G10" s="15"/>
      <c r="H10" s="12"/>
      <c r="I10" s="12"/>
      <c r="J10" s="12"/>
      <c r="K10" s="12"/>
      <c r="L10" s="12"/>
    </row>
    <row r="11" spans="1:12">
      <c r="G11" s="31"/>
    </row>
  </sheetData>
  <mergeCells count="2">
    <mergeCell ref="A1:G1"/>
    <mergeCell ref="A3:B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00B050"/>
  </sheetPr>
  <dimension ref="A1:L19"/>
  <sheetViews>
    <sheetView topLeftCell="A9" workbookViewId="0">
      <selection activeCell="B9" sqref="B$1:B$1048576"/>
    </sheetView>
  </sheetViews>
  <sheetFormatPr defaultColWidth="8.26666666666667" defaultRowHeight="12.75"/>
  <cols>
    <col min="1" max="1" width="4.6" style="34" customWidth="1"/>
    <col min="2" max="2" width="12.75" style="35" customWidth="1"/>
    <col min="3" max="3" width="73.4666666666667" style="34" customWidth="1"/>
    <col min="4" max="4" width="8.33333333333333" style="34" customWidth="1"/>
    <col min="5" max="5" width="8.26666666666667" style="34"/>
    <col min="6" max="6" width="9.46666666666667" style="3" customWidth="1"/>
    <col min="7" max="7" width="11.8" style="3" customWidth="1"/>
    <col min="8" max="9" width="8.26666666666667" style="3"/>
    <col min="10" max="10" width="8.6" style="3" customWidth="1"/>
    <col min="11" max="11" width="8.26666666666667" style="3"/>
    <col min="12" max="12" width="15.5" style="3" customWidth="1"/>
    <col min="13" max="16384" width="8.26666666666667" style="34"/>
  </cols>
  <sheetData>
    <row r="1" s="32" customFormat="1" spans="1:12">
      <c r="A1" s="4" t="s">
        <v>331</v>
      </c>
      <c r="B1" s="4"/>
      <c r="C1" s="4"/>
      <c r="D1" s="4"/>
      <c r="E1" s="4"/>
      <c r="F1" s="4"/>
      <c r="G1" s="4"/>
      <c r="H1" s="5"/>
      <c r="I1" s="5"/>
      <c r="J1" s="5"/>
      <c r="K1" s="5"/>
      <c r="L1" s="5"/>
    </row>
    <row r="2" s="32" customFormat="1" ht="24" spans="1:12">
      <c r="A2" s="6" t="s">
        <v>1</v>
      </c>
      <c r="B2" s="6" t="s">
        <v>19</v>
      </c>
      <c r="C2" s="6" t="s">
        <v>20</v>
      </c>
      <c r="D2" s="6" t="s">
        <v>21</v>
      </c>
      <c r="E2" s="6" t="s">
        <v>22</v>
      </c>
      <c r="F2" s="6" t="s">
        <v>23</v>
      </c>
      <c r="G2" s="6" t="s">
        <v>24</v>
      </c>
      <c r="H2" s="6" t="s">
        <v>25</v>
      </c>
      <c r="I2" s="6" t="s">
        <v>26</v>
      </c>
      <c r="J2" s="6" t="s">
        <v>27</v>
      </c>
      <c r="K2" s="6" t="s">
        <v>28</v>
      </c>
      <c r="L2" s="6" t="s">
        <v>29</v>
      </c>
    </row>
    <row r="3" s="33" customFormat="1" spans="1:12">
      <c r="A3" s="36" t="s">
        <v>332</v>
      </c>
      <c r="B3" s="37"/>
      <c r="C3" s="38"/>
      <c r="D3" s="38"/>
      <c r="E3" s="38"/>
      <c r="F3" s="11"/>
      <c r="G3" s="11"/>
      <c r="H3" s="12"/>
      <c r="I3" s="12"/>
      <c r="J3" s="12"/>
      <c r="K3" s="12"/>
      <c r="L3" s="12"/>
    </row>
    <row r="4" s="32" customFormat="1" ht="216" spans="1:12">
      <c r="A4" s="39">
        <v>1</v>
      </c>
      <c r="B4" s="9" t="s">
        <v>333</v>
      </c>
      <c r="C4" s="40" t="s">
        <v>334</v>
      </c>
      <c r="D4" s="41">
        <v>1</v>
      </c>
      <c r="E4" s="41" t="s">
        <v>62</v>
      </c>
      <c r="F4" s="15"/>
      <c r="G4" s="15"/>
      <c r="H4" s="12"/>
      <c r="I4" s="12"/>
      <c r="J4" s="12"/>
      <c r="K4" s="12"/>
      <c r="L4" s="12"/>
    </row>
    <row r="5" s="32" customFormat="1" ht="253.5" spans="1:12">
      <c r="A5" s="39">
        <v>2</v>
      </c>
      <c r="B5" s="9" t="s">
        <v>335</v>
      </c>
      <c r="C5" s="42" t="s">
        <v>336</v>
      </c>
      <c r="D5" s="41">
        <v>1</v>
      </c>
      <c r="E5" s="41" t="s">
        <v>32</v>
      </c>
      <c r="F5" s="15"/>
      <c r="G5" s="15"/>
      <c r="H5" s="12"/>
      <c r="I5" s="12"/>
      <c r="J5" s="12"/>
      <c r="K5" s="12"/>
      <c r="L5" s="12"/>
    </row>
    <row r="6" s="32" customFormat="1" ht="226.5" spans="1:12">
      <c r="A6" s="39">
        <v>3</v>
      </c>
      <c r="B6" s="43" t="s">
        <v>337</v>
      </c>
      <c r="C6" s="44" t="s">
        <v>338</v>
      </c>
      <c r="D6" s="41">
        <v>13</v>
      </c>
      <c r="E6" s="41" t="s">
        <v>32</v>
      </c>
      <c r="F6" s="15"/>
      <c r="G6" s="15"/>
      <c r="H6" s="12"/>
      <c r="I6" s="12"/>
      <c r="J6" s="12"/>
      <c r="K6" s="12"/>
      <c r="L6" s="12"/>
    </row>
    <row r="7" s="32" customFormat="1" ht="79.5" spans="1:12">
      <c r="A7" s="39">
        <v>4</v>
      </c>
      <c r="B7" s="43" t="s">
        <v>339</v>
      </c>
      <c r="C7" s="44" t="s">
        <v>340</v>
      </c>
      <c r="D7" s="41">
        <v>13</v>
      </c>
      <c r="E7" s="41" t="s">
        <v>62</v>
      </c>
      <c r="F7" s="15"/>
      <c r="G7" s="15"/>
      <c r="H7" s="12"/>
      <c r="I7" s="12"/>
      <c r="J7" s="12"/>
      <c r="K7" s="12"/>
      <c r="L7" s="12"/>
    </row>
    <row r="8" s="32" customFormat="1" ht="240" spans="1:12">
      <c r="A8" s="39">
        <v>5</v>
      </c>
      <c r="B8" s="9" t="s">
        <v>341</v>
      </c>
      <c r="C8" s="45" t="s">
        <v>342</v>
      </c>
      <c r="D8" s="41">
        <v>1</v>
      </c>
      <c r="E8" s="41" t="s">
        <v>62</v>
      </c>
      <c r="F8" s="15"/>
      <c r="G8" s="15"/>
      <c r="H8" s="12"/>
      <c r="I8" s="12"/>
      <c r="J8" s="12"/>
      <c r="K8" s="12"/>
      <c r="L8" s="12"/>
    </row>
    <row r="9" s="32" customFormat="1" ht="168" spans="1:12">
      <c r="A9" s="39">
        <v>6</v>
      </c>
      <c r="B9" s="9" t="s">
        <v>343</v>
      </c>
      <c r="C9" s="45" t="s">
        <v>344</v>
      </c>
      <c r="D9" s="41">
        <v>1</v>
      </c>
      <c r="E9" s="41" t="s">
        <v>62</v>
      </c>
      <c r="F9" s="15"/>
      <c r="G9" s="15"/>
      <c r="H9" s="12"/>
      <c r="I9" s="12"/>
      <c r="J9" s="12"/>
      <c r="K9" s="12"/>
      <c r="L9" s="12"/>
    </row>
    <row r="10" spans="1:12">
      <c r="A10" s="36" t="s">
        <v>345</v>
      </c>
      <c r="B10" s="39"/>
      <c r="C10" s="46"/>
      <c r="D10" s="46"/>
      <c r="E10" s="46"/>
      <c r="F10" s="15"/>
      <c r="G10" s="15"/>
      <c r="H10" s="12"/>
      <c r="I10" s="12"/>
      <c r="J10" s="12"/>
      <c r="K10" s="12"/>
      <c r="L10" s="12"/>
    </row>
    <row r="11" s="32" customFormat="1" ht="192" spans="1:12">
      <c r="A11" s="39">
        <v>1</v>
      </c>
      <c r="B11" s="9" t="s">
        <v>346</v>
      </c>
      <c r="C11" s="40" t="s">
        <v>347</v>
      </c>
      <c r="D11" s="41">
        <v>5</v>
      </c>
      <c r="E11" s="41" t="s">
        <v>348</v>
      </c>
      <c r="F11" s="15"/>
      <c r="G11" s="15"/>
      <c r="H11" s="12"/>
      <c r="I11" s="12"/>
      <c r="J11" s="12"/>
      <c r="K11" s="12"/>
      <c r="L11" s="12"/>
    </row>
    <row r="12" spans="1:12">
      <c r="A12" s="36" t="s">
        <v>349</v>
      </c>
      <c r="B12" s="39"/>
      <c r="C12" s="46"/>
      <c r="D12" s="46"/>
      <c r="E12" s="46"/>
      <c r="F12" s="15"/>
      <c r="G12" s="15"/>
      <c r="H12" s="27"/>
      <c r="I12" s="12"/>
      <c r="J12" s="27"/>
      <c r="K12" s="12"/>
      <c r="L12" s="12"/>
    </row>
    <row r="13" s="32" customFormat="1" spans="1:12">
      <c r="A13" s="39">
        <v>1</v>
      </c>
      <c r="B13" s="47" t="s">
        <v>349</v>
      </c>
      <c r="C13" s="48" t="s">
        <v>350</v>
      </c>
      <c r="D13" s="41">
        <v>700</v>
      </c>
      <c r="E13" s="41" t="s">
        <v>138</v>
      </c>
      <c r="F13" s="28"/>
      <c r="G13" s="28"/>
      <c r="H13" s="29"/>
      <c r="I13" s="30"/>
      <c r="J13" s="29"/>
      <c r="K13" s="30"/>
      <c r="L13" s="30"/>
    </row>
    <row r="14" s="32" customFormat="1" spans="1:12">
      <c r="A14" s="39">
        <v>2</v>
      </c>
      <c r="B14" s="47" t="s">
        <v>351</v>
      </c>
      <c r="C14" s="48" t="s">
        <v>352</v>
      </c>
      <c r="D14" s="41">
        <v>700</v>
      </c>
      <c r="E14" s="41" t="s">
        <v>138</v>
      </c>
      <c r="F14" s="28"/>
      <c r="G14" s="28"/>
      <c r="H14" s="29"/>
      <c r="I14" s="30"/>
      <c r="J14" s="29"/>
      <c r="K14" s="30"/>
      <c r="L14" s="30"/>
    </row>
    <row r="15" spans="1:12">
      <c r="A15" s="49" t="s">
        <v>353</v>
      </c>
      <c r="B15" s="50"/>
      <c r="C15" s="14"/>
      <c r="D15" s="13"/>
      <c r="E15" s="13"/>
      <c r="F15" s="51"/>
      <c r="G15" s="52"/>
      <c r="H15" s="29"/>
      <c r="I15" s="30"/>
      <c r="J15" s="29"/>
      <c r="K15" s="30"/>
      <c r="L15" s="30"/>
    </row>
    <row r="16" spans="1:12">
      <c r="A16" s="8">
        <v>1</v>
      </c>
      <c r="B16" s="8" t="s">
        <v>354</v>
      </c>
      <c r="C16" s="26" t="s">
        <v>355</v>
      </c>
      <c r="D16" s="8">
        <v>5</v>
      </c>
      <c r="E16" s="8" t="s">
        <v>102</v>
      </c>
      <c r="F16" s="12"/>
      <c r="G16" s="12"/>
      <c r="H16" s="12"/>
      <c r="I16" s="12"/>
      <c r="J16" s="12"/>
      <c r="K16" s="12"/>
      <c r="L16" s="12"/>
    </row>
    <row r="17" spans="1:12">
      <c r="A17" s="13" t="s">
        <v>51</v>
      </c>
      <c r="B17" s="13" t="s">
        <v>52</v>
      </c>
      <c r="C17" s="14"/>
      <c r="D17" s="8"/>
      <c r="E17" s="8"/>
      <c r="F17" s="12"/>
      <c r="G17" s="27"/>
      <c r="H17" s="12"/>
      <c r="I17" s="12"/>
      <c r="J17" s="12"/>
      <c r="K17" s="12"/>
      <c r="L17" s="12"/>
    </row>
    <row r="18" spans="1:12">
      <c r="A18" s="13" t="s">
        <v>53</v>
      </c>
      <c r="B18" s="13" t="s">
        <v>54</v>
      </c>
      <c r="C18" s="16" t="s">
        <v>55</v>
      </c>
      <c r="D18" s="8"/>
      <c r="E18" s="8"/>
      <c r="F18" s="12"/>
      <c r="G18" s="12"/>
      <c r="H18" s="12"/>
      <c r="I18" s="12"/>
      <c r="J18" s="12"/>
      <c r="K18" s="12"/>
      <c r="L18" s="12"/>
    </row>
    <row r="19" spans="1:12">
      <c r="A19" s="17"/>
      <c r="B19" s="18" t="s">
        <v>56</v>
      </c>
      <c r="C19" s="19" t="s">
        <v>57</v>
      </c>
      <c r="D19" s="20"/>
      <c r="E19" s="21"/>
      <c r="F19" s="12"/>
      <c r="G19" s="12"/>
      <c r="H19" s="12"/>
      <c r="I19" s="12"/>
      <c r="J19" s="12"/>
      <c r="K19" s="12"/>
      <c r="L19" s="12"/>
    </row>
  </sheetData>
  <mergeCells count="3">
    <mergeCell ref="A1:G1"/>
    <mergeCell ref="A3:B3"/>
    <mergeCell ref="A15:B1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总表</vt:lpstr>
      <vt:lpstr>1.1校园通信管线</vt:lpstr>
      <vt:lpstr>1.2校园信息网络</vt:lpstr>
      <vt:lpstr>1.3综合布线系统</vt:lpstr>
      <vt:lpstr>1.4弱电机房</vt:lpstr>
      <vt:lpstr>1.5安防系统</vt:lpstr>
      <vt:lpstr>1.6停车管理系统</vt:lpstr>
      <vt:lpstr>1.7设备综合管理系统</vt:lpstr>
      <vt:lpstr>1.8校园广播</vt:lpstr>
      <vt:lpstr>1.9计算机机房</vt:lpstr>
      <vt:lpstr>1.10阅卷系统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Moon</cp:lastModifiedBy>
  <dcterms:created xsi:type="dcterms:W3CDTF">2015-06-05T18:19:00Z</dcterms:created>
  <dcterms:modified xsi:type="dcterms:W3CDTF">2026-07-03T06:11:26Z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972CB0FC43AD4FC188F604FFBF2F01A1_13</vt:lpwstr>
  </property>
  <property fmtid="{D5CDD505-2E9C-101B-9397-08002B2CF9AE}" pid="3" name="KSOProductBuildVer">
    <vt:lpwstr>2052-12.1.0.26895</vt:lpwstr>
  </property>
  <property fmtid="{D5CDD505-2E9C-101B-9397-08002B2CF9AE}" pid="4" name="KSOReadingLayout">
    <vt:bool>false</vt:bool>
  </property>
  <property fmtid="{D5CDD505-2E9C-101B-9397-08002B2CF9AE}" pid="5" name="CalculationRule">
    <vt:i4>0</vt:i4>
  </property>
</Properties>
</file>