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23860" activeTab="5"/>
  </bookViews>
  <sheets>
    <sheet name="字典表" sheetId="19" r:id="rId1"/>
    <sheet name="业务定义" sheetId="16" r:id="rId2"/>
    <sheet name="项目登记" sheetId="3" r:id="rId3"/>
    <sheet name="采购交易（采购人）" sheetId="4" r:id="rId4"/>
    <sheet name="采购交易（供应商）" sheetId="20" r:id="rId5"/>
    <sheet name="黑名单" sheetId="1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<sst xmlns="http://schemas.openxmlformats.org/spreadsheetml/2006/main" count="2276" uniqueCount="753">
  <si>
    <t>招标采购方式（orderStatus）</t>
  </si>
  <si>
    <t>编码（code）</t>
  </si>
  <si>
    <t>名称（name）</t>
  </si>
  <si>
    <t>已发布</t>
  </si>
  <si>
    <t>报名中</t>
  </si>
  <si>
    <t>报名结束</t>
  </si>
  <si>
    <t>公示期</t>
  </si>
  <si>
    <t>已完结</t>
  </si>
  <si>
    <t>终止采购</t>
  </si>
  <si>
    <t>重新采购</t>
  </si>
  <si>
    <t>招标采购方式（biddingPurchaseMethod）</t>
  </si>
  <si>
    <t>公开招标</t>
  </si>
  <si>
    <t>邀请招标</t>
  </si>
  <si>
    <t>竞争性磋商</t>
  </si>
  <si>
    <t>竞争性谈判</t>
  </si>
  <si>
    <t>询价</t>
  </si>
  <si>
    <t>单一来源</t>
  </si>
  <si>
    <t>询比采购</t>
  </si>
  <si>
    <t>竞价采购</t>
  </si>
  <si>
    <t>谈判谈判</t>
  </si>
  <si>
    <t>直接采购</t>
  </si>
  <si>
    <t>发布方式（releaseType）</t>
  </si>
  <si>
    <t>招标公告</t>
  </si>
  <si>
    <t>邀请函</t>
  </si>
  <si>
    <t>评审办法（reviewMode）</t>
  </si>
  <si>
    <t>综合打分</t>
  </si>
  <si>
    <t>双信封</t>
  </si>
  <si>
    <t>评审办法（wayType）</t>
  </si>
  <si>
    <t>资格评审</t>
  </si>
  <si>
    <t>符合性评审</t>
  </si>
  <si>
    <t>价格评分</t>
  </si>
  <si>
    <t>技术评分</t>
  </si>
  <si>
    <t>商务评分</t>
  </si>
  <si>
    <t>响应性评审</t>
  </si>
  <si>
    <t>技术评审</t>
  </si>
  <si>
    <t>商务评审</t>
  </si>
  <si>
    <t>价格评审</t>
  </si>
  <si>
    <t>评审专家职称字典（jobTitle）</t>
  </si>
  <si>
    <t>高级工程师</t>
  </si>
  <si>
    <t>高级经济师</t>
  </si>
  <si>
    <t>工程师</t>
  </si>
  <si>
    <t>经济师</t>
  </si>
  <si>
    <t>助理经济师</t>
  </si>
  <si>
    <t>教授</t>
  </si>
  <si>
    <t>副教授</t>
  </si>
  <si>
    <t>高级讲师</t>
  </si>
  <si>
    <t>讲师</t>
  </si>
  <si>
    <t>高级会计师</t>
  </si>
  <si>
    <t>会计师</t>
  </si>
  <si>
    <t>助理会计师</t>
  </si>
  <si>
    <t>高级工艺美术师</t>
  </si>
  <si>
    <t>高级审计师</t>
  </si>
  <si>
    <t>助理工程师</t>
  </si>
  <si>
    <t>高级建筑师</t>
  </si>
  <si>
    <t>建筑师</t>
  </si>
  <si>
    <t>技术员</t>
  </si>
  <si>
    <t>研究院</t>
  </si>
  <si>
    <t>教授级高工</t>
  </si>
  <si>
    <t>无</t>
  </si>
  <si>
    <t>黑名单原因类型字典（reasonType）</t>
  </si>
  <si>
    <t>编码 (code)</t>
  </si>
  <si>
    <t>名称 (value)</t>
  </si>
  <si>
    <t>提供虚假资料谋取中标</t>
  </si>
  <si>
    <t>与其他供应商恶意串通</t>
  </si>
  <si>
    <t>成交后无正当理由拒不与采购人签订合同</t>
  </si>
  <si>
    <t>缴纳保证金后无正当理由放弃投标</t>
  </si>
  <si>
    <t>恶意报价谋取中标</t>
  </si>
  <si>
    <t>履约质量不符合</t>
  </si>
  <si>
    <t>其他原因</t>
  </si>
  <si>
    <t>流标原因字典（closeType）</t>
  </si>
  <si>
    <t>报名供应商不足三家</t>
  </si>
  <si>
    <t>递交文件家数不足三家</t>
  </si>
  <si>
    <t>评标中有效供应商不足三家</t>
  </si>
  <si>
    <t>投诉质疑后重新招标</t>
  </si>
  <si>
    <t>项目终止（重大变更）</t>
  </si>
  <si>
    <t>其它原因</t>
  </si>
  <si>
    <t>业务</t>
  </si>
  <si>
    <t>标识字段2（isOnlineBidding）</t>
  </si>
  <si>
    <t>标识字段3（isReview）</t>
  </si>
  <si>
    <t>招标采购</t>
  </si>
  <si>
    <t>1，2，3，4，5，6</t>
  </si>
  <si>
    <t>备案（线下招标）</t>
  </si>
  <si>
    <t>谈判采购</t>
  </si>
  <si>
    <t>线上评审</t>
  </si>
  <si>
    <t>电子招标</t>
  </si>
  <si>
    <t>业务特征说明</t>
  </si>
  <si>
    <t>1、必须有完整的评审过程（办法、开标一览表等）</t>
  </si>
  <si>
    <t>2、必须有完整的评审结果数据（评委、打分、报告、排序表等）</t>
  </si>
  <si>
    <t>1、供应商必须有完整的文件制作、文件加解密信息</t>
  </si>
  <si>
    <t>2、供应商必须提交完整的开标一览表</t>
  </si>
  <si>
    <t>分项采购</t>
  </si>
  <si>
    <t>1、询比采购时分项采购</t>
  </si>
  <si>
    <t>2、分项采购时，候选、成交需要提交分项授标数据</t>
  </si>
  <si>
    <t>接口名称</t>
  </si>
  <si>
    <t>提交项目登记</t>
  </si>
  <si>
    <t>接口地址</t>
  </si>
  <si>
    <t>/oapi/bidding/projects/release</t>
  </si>
  <si>
    <t>请求方式</t>
  </si>
  <si>
    <t>POST</t>
  </si>
  <si>
    <t>类别</t>
  </si>
  <si>
    <t>名称</t>
  </si>
  <si>
    <t>英文名称</t>
  </si>
  <si>
    <t>数据类型</t>
  </si>
  <si>
    <t>必填项</t>
  </si>
  <si>
    <t>备注</t>
  </si>
  <si>
    <t>请求参数</t>
  </si>
  <si>
    <t>projectInfo</t>
  </si>
  <si>
    <t>对象</t>
  </si>
  <si>
    <t>是</t>
  </si>
  <si>
    <t>tendererInfo</t>
  </si>
  <si>
    <t>项目信息</t>
  </si>
  <si>
    <t>项目的唯一编号</t>
  </si>
  <si>
    <t>uniqueCode</t>
  </si>
  <si>
    <t>字符串</t>
  </si>
  <si>
    <t>项目编号</t>
  </si>
  <si>
    <t>projectCode</t>
  </si>
  <si>
    <t>项目名称</t>
  </si>
  <si>
    <t>projectName</t>
  </si>
  <si>
    <t>自定义编号</t>
  </si>
  <si>
    <t>customCode</t>
  </si>
  <si>
    <t>否</t>
  </si>
  <si>
    <t>省</t>
  </si>
  <si>
    <t>province</t>
  </si>
  <si>
    <t>市</t>
  </si>
  <si>
    <t>city</t>
  </si>
  <si>
    <t>区县</t>
  </si>
  <si>
    <t>district</t>
  </si>
  <si>
    <t>详细地址</t>
  </si>
  <si>
    <t>address</t>
  </si>
  <si>
    <t>组织方式</t>
  </si>
  <si>
    <t>orgMethod</t>
  </si>
  <si>
    <t>整数</t>
  </si>
  <si>
    <t>项目类型</t>
  </si>
  <si>
    <t>projectType</t>
  </si>
  <si>
    <t>预算</t>
  </si>
  <si>
    <t>budget</t>
  </si>
  <si>
    <t>金额</t>
  </si>
  <si>
    <t>预算来源</t>
  </si>
  <si>
    <t>budgetSource</t>
  </si>
  <si>
    <t>项目附件</t>
  </si>
  <si>
    <t>projectAttachments</t>
  </si>
  <si>
    <t>集合</t>
  </si>
  <si>
    <t>其他附件</t>
  </si>
  <si>
    <t>otherAttachments</t>
  </si>
  <si>
    <t>其他备注</t>
  </si>
  <si>
    <t>otherRemark</t>
  </si>
  <si>
    <t>是否集中采购</t>
  </si>
  <si>
    <t>isCentralizedPurchase</t>
  </si>
  <si>
    <t>投资类型</t>
  </si>
  <si>
    <t>investmentType</t>
  </si>
  <si>
    <t>招标人信息</t>
  </si>
  <si>
    <t>采购公司社会信用代码</t>
  </si>
  <si>
    <t>purchaseCompanyScc</t>
  </si>
  <si>
    <t>采购公司名称</t>
  </si>
  <si>
    <t>purchaseCompanyName</t>
  </si>
  <si>
    <t>采购部门名称</t>
  </si>
  <si>
    <t>purchaseDeptName</t>
  </si>
  <si>
    <t>采购员工名称</t>
  </si>
  <si>
    <t>purchaseEmpName</t>
  </si>
  <si>
    <t>业主部门名称</t>
  </si>
  <si>
    <t>ownerDeptName</t>
  </si>
  <si>
    <t>业主员工名称</t>
  </si>
  <si>
    <t>ownerEmpName</t>
  </si>
  <si>
    <t>业主公司社会信用代码</t>
  </si>
  <si>
    <t>ownerCompanyScc</t>
  </si>
  <si>
    <t>业主公司名称</t>
  </si>
  <si>
    <t>ownerCompanyName</t>
  </si>
  <si>
    <t>业主集团公司社会信用代码</t>
  </si>
  <si>
    <t>ownerGroupCompanyScc</t>
  </si>
  <si>
    <t>业主集团公司名称</t>
  </si>
  <si>
    <t>ownerGroupCompanyName</t>
  </si>
  <si>
    <t>业主联系人</t>
  </si>
  <si>
    <t>ownerContact</t>
  </si>
  <si>
    <t>采购人联系人</t>
  </si>
  <si>
    <t>purchaseContact</t>
  </si>
  <si>
    <t>附件</t>
  </si>
  <si>
    <t>附件编号</t>
  </si>
  <si>
    <t>attachmentCode</t>
  </si>
  <si>
    <t>String</t>
  </si>
  <si>
    <r>
      <rPr>
        <sz val="11"/>
        <rFont val="宋体-简"/>
        <charset val="134"/>
      </rPr>
      <t>业主</t>
    </r>
    <r>
      <rPr>
        <sz val="11"/>
        <rFont val="Calibri"/>
        <charset val="134"/>
      </rPr>
      <t>/</t>
    </r>
    <r>
      <rPr>
        <sz val="11"/>
        <rFont val="宋体-简"/>
        <charset val="134"/>
      </rPr>
      <t>采购人联系人</t>
    </r>
  </si>
  <si>
    <t>联系人姓名</t>
  </si>
  <si>
    <t>contactName</t>
  </si>
  <si>
    <t>联系人电话</t>
  </si>
  <si>
    <t>contactPhone</t>
  </si>
  <si>
    <t>联系人邮箱</t>
  </si>
  <si>
    <t>contactEmail</t>
  </si>
  <si>
    <t>公告信息</t>
  </si>
  <si>
    <t>发布时间</t>
  </si>
  <si>
    <t>releaseTime</t>
  </si>
  <si>
    <t>日期</t>
  </si>
  <si>
    <t>公告的唯一编号</t>
  </si>
  <si>
    <t>公告类型</t>
  </si>
  <si>
    <t>noticeType</t>
  </si>
  <si>
    <t>整型</t>
  </si>
  <si>
    <t>是否公示</t>
  </si>
  <si>
    <t>isPublic</t>
  </si>
  <si>
    <t xml:space="preserve"> 0: 否 1: 是</t>
  </si>
  <si>
    <t>公告标题</t>
  </si>
  <si>
    <t>title</t>
  </si>
  <si>
    <t>公示时必填</t>
  </si>
  <si>
    <t>公告内容</t>
  </si>
  <si>
    <t>content</t>
  </si>
  <si>
    <t>展示时间</t>
  </si>
  <si>
    <t>displayTime</t>
  </si>
  <si>
    <t>公告媒介</t>
  </si>
  <si>
    <t>noticeMedium</t>
  </si>
  <si>
    <t>数组</t>
  </si>
  <si>
    <t>1: 中国招标投标公共服务平台</t>
  </si>
  <si>
    <t>公告签章附件 id</t>
  </si>
  <si>
    <t>noticeSignAttachment</t>
  </si>
  <si>
    <t>快捷提交采购单（含文件、公告）</t>
  </si>
  <si>
    <t>/oapi/bidding/orders/release</t>
  </si>
  <si>
    <t>项目唯一编号</t>
  </si>
  <si>
    <t>projectUniqueCode</t>
  </si>
  <si>
    <t>关联的流标重招采购单编号</t>
  </si>
  <si>
    <t>closeOrderUniqueCode</t>
  </si>
  <si>
    <t>orderInfo</t>
  </si>
  <si>
    <t>noticeInfo</t>
  </si>
  <si>
    <t>documentInfo</t>
  </si>
  <si>
    <t>wayInfos</t>
  </si>
  <si>
    <t>inviteInfos</t>
  </si>
  <si>
    <t>itemSchemas</t>
  </si>
  <si>
    <t>itemInfos</t>
  </si>
  <si>
    <t>采购单信息</t>
  </si>
  <si>
    <t>采购单的唯一编号</t>
  </si>
  <si>
    <t>采购单编号</t>
  </si>
  <si>
    <t>orderCode</t>
  </si>
  <si>
    <t>orderName</t>
  </si>
  <si>
    <t>数值</t>
  </si>
  <si>
    <t>采购单状态</t>
  </si>
  <si>
    <t>orderStatus</t>
  </si>
  <si>
    <t>招标采购方式</t>
  </si>
  <si>
    <t>biddingPurchaseMethod</t>
  </si>
  <si>
    <t>是否收取保证金</t>
  </si>
  <si>
    <t>isCollectDeposit</t>
  </si>
  <si>
    <t>保证金截止时间</t>
  </si>
  <si>
    <t>depositEndTime</t>
  </si>
  <si>
    <t>保证金</t>
  </si>
  <si>
    <t>depositFee</t>
  </si>
  <si>
    <t>报价类型</t>
  </si>
  <si>
    <t>offerType</t>
  </si>
  <si>
    <t xml:space="preserve"> 1: 总价 2: 单价 3: 百分比 4: 综合报价</t>
  </si>
  <si>
    <t>报价含税</t>
  </si>
  <si>
    <t>offerRequireTax</t>
  </si>
  <si>
    <t>报价货币</t>
  </si>
  <si>
    <t>offerCurrency</t>
  </si>
  <si>
    <t>兑人民币汇率</t>
  </si>
  <si>
    <t>exchangeRate</t>
  </si>
  <si>
    <t>响应开始时间</t>
  </si>
  <si>
    <t>applyStartTime</t>
  </si>
  <si>
    <t>响应结束时间</t>
  </si>
  <si>
    <t>applyEndTime</t>
  </si>
  <si>
    <t>报价开始时间</t>
  </si>
  <si>
    <t>offerStartTime</t>
  </si>
  <si>
    <t>报价结束时间</t>
  </si>
  <si>
    <t>offerEndTime</t>
  </si>
  <si>
    <t>开标时间</t>
  </si>
  <si>
    <t>openTime</t>
  </si>
  <si>
    <t>公开范围</t>
  </si>
  <si>
    <t>openScope</t>
  </si>
  <si>
    <t>1: 全网公开 2: 定向公开</t>
  </si>
  <si>
    <t>是否报名阶段显示名单</t>
  </si>
  <si>
    <t>isSignupShowListing</t>
  </si>
  <si>
    <t>是否报名审批</t>
  </si>
  <si>
    <t>isSignupApproval</t>
  </si>
  <si>
    <t>是否联合体</t>
  </si>
  <si>
    <t>isCombo</t>
  </si>
  <si>
    <t>要求备注</t>
  </si>
  <si>
    <t>requireRemark</t>
  </si>
  <si>
    <t>证件要求</t>
  </si>
  <si>
    <t>certRequires</t>
  </si>
  <si>
    <t>其他要求</t>
  </si>
  <si>
    <t>otherRequires</t>
  </si>
  <si>
    <t>remark</t>
  </si>
  <si>
    <t>其他备注说明</t>
  </si>
  <si>
    <t>是否线上招标</t>
  </si>
  <si>
    <t>isOnlineBidding</t>
  </si>
  <si>
    <t>是否线上评审</t>
  </si>
  <si>
    <t>isReview</t>
  </si>
  <si>
    <t>重招次数</t>
  </si>
  <si>
    <t>againTimes</t>
  </si>
  <si>
    <t>非重招项目 传0</t>
  </si>
  <si>
    <t>中标类型</t>
  </si>
  <si>
    <t>winType</t>
  </si>
  <si>
    <t>1: 单个中标 2: 入围</t>
  </si>
  <si>
    <t>发布类型</t>
  </si>
  <si>
    <t>releaseType</t>
  </si>
  <si>
    <t>1: 招标公告 2: 邀请函</t>
  </si>
  <si>
    <t>是否补发文件</t>
  </si>
  <si>
    <t>isReissueDocument</t>
  </si>
  <si>
    <t>0: 否 1: 是</t>
  </si>
  <si>
    <t>资产处置类型</t>
  </si>
  <si>
    <t>assetDisposalMethod</t>
  </si>
  <si>
    <t>1: 处置支出 2: 处置收入</t>
  </si>
  <si>
    <t>是否控制价格</t>
  </si>
  <si>
    <t>isControlPrice</t>
  </si>
  <si>
    <t>控制价</t>
  </si>
  <si>
    <t>controlPrice</t>
  </si>
  <si>
    <t>控制价类型</t>
  </si>
  <si>
    <t>controlPriceType</t>
  </si>
  <si>
    <t>是否必须上传报价附件</t>
  </si>
  <si>
    <t>isNeedOfferFile</t>
  </si>
  <si>
    <t>定向公开供应商分组列表</t>
  </si>
  <si>
    <t>supplierCategories</t>
  </si>
  <si>
    <t>是否可以多轮报价</t>
  </si>
  <si>
    <t>isOpenRound</t>
  </si>
  <si>
    <t>竞价采购时指定</t>
  </si>
  <si>
    <t>竞价方式</t>
  </si>
  <si>
    <t>competeMethod</t>
  </si>
  <si>
    <t>竞价时长</t>
  </si>
  <si>
    <t>competeTime</t>
  </si>
  <si>
    <t>分钟</t>
  </si>
  <si>
    <t>是否公开竞价公司</t>
  </si>
  <si>
    <t>whetherOpen</t>
  </si>
  <si>
    <t>超时竞价延长</t>
  </si>
  <si>
    <t>extendTime</t>
  </si>
  <si>
    <t>超时竞价限制时长</t>
  </si>
  <si>
    <t>limitExtendTime</t>
  </si>
  <si>
    <t>报价幅度</t>
  </si>
  <si>
    <t>offerRange</t>
  </si>
  <si>
    <t>报价起始金额</t>
  </si>
  <si>
    <t>offerStart</t>
  </si>
  <si>
    <t>是否开启谈判</t>
  </si>
  <si>
    <t>isOpenNegotiate</t>
  </si>
  <si>
    <t xml:space="preserve"> 直接采购方式</t>
  </si>
  <si>
    <t>directPurchaseMethod</t>
  </si>
  <si>
    <t xml:space="preserve"> 1:直接选定 2:线上商议</t>
  </si>
  <si>
    <t>品目元数据</t>
  </si>
  <si>
    <t>字段名称</t>
  </si>
  <si>
    <t>columnName</t>
  </si>
  <si>
    <t>定义类型</t>
  </si>
  <si>
    <t>defineType</t>
  </si>
  <si>
    <t>定义的编号</t>
  </si>
  <si>
    <t>defineCode</t>
  </si>
  <si>
    <t>供应商是否必填</t>
  </si>
  <si>
    <t>supplierRequire</t>
  </si>
  <si>
    <t>供应商是否可见</t>
  </si>
  <si>
    <t>supplierVisible</t>
  </si>
  <si>
    <t>是否启用</t>
  </si>
  <si>
    <t>isEnable</t>
  </si>
  <si>
    <t>字段类型</t>
  </si>
  <si>
    <t>columnType</t>
  </si>
  <si>
    <t>品目(采购清单)</t>
  </si>
  <si>
    <t>唯一编码</t>
  </si>
  <si>
    <t>品目编号</t>
  </si>
  <si>
    <t>itemCode</t>
  </si>
  <si>
    <t>品目名称</t>
  </si>
  <si>
    <t>itemName</t>
  </si>
  <si>
    <t>品目数量</t>
  </si>
  <si>
    <t>itemNum</t>
  </si>
  <si>
    <t>品目型号</t>
  </si>
  <si>
    <t>itemModel</t>
  </si>
  <si>
    <t>品目品牌</t>
  </si>
  <si>
    <t>itemBrand</t>
  </si>
  <si>
    <t>税率</t>
  </si>
  <si>
    <t>taxRate</t>
  </si>
  <si>
    <t>单价</t>
  </si>
  <si>
    <t>unitPrice</t>
  </si>
  <si>
    <t>总价</t>
  </si>
  <si>
    <t>totalPrice</t>
  </si>
  <si>
    <t>品目控制价</t>
  </si>
  <si>
    <t>单位</t>
  </si>
  <si>
    <t>unit</t>
  </si>
  <si>
    <t>拓展字段</t>
  </si>
  <si>
    <t>expands</t>
  </si>
  <si>
    <t>键值对</t>
  </si>
  <si>
    <t>交货地点</t>
  </si>
  <si>
    <t>deliveryAddress</t>
  </si>
  <si>
    <t>交货天数</t>
  </si>
  <si>
    <t>deliveryDay</t>
  </si>
  <si>
    <t>供应商备注</t>
  </si>
  <si>
    <t>supplierRemark</t>
  </si>
  <si>
    <t>内部备注</t>
  </si>
  <si>
    <t>insideRemark</t>
  </si>
  <si>
    <t>分类名称列表</t>
  </si>
  <si>
    <t>categoryNames</t>
  </si>
  <si>
    <t>attachments</t>
  </si>
  <si>
    <t>邀请供应商</t>
  </si>
  <si>
    <t>唯一编号</t>
  </si>
  <si>
    <t>接受状态</t>
  </si>
  <si>
    <t>receiveStatus</t>
  </si>
  <si>
    <t>供应商社会信用代码</t>
  </si>
  <si>
    <t>supplierScc</t>
  </si>
  <si>
    <t>供应商名称</t>
  </si>
  <si>
    <t>supplierName</t>
  </si>
  <si>
    <t>concatName</t>
  </si>
  <si>
    <t>concatPhone</t>
  </si>
  <si>
    <t>concatEmail</t>
  </si>
  <si>
    <t>接受时间</t>
  </si>
  <si>
    <t>receiveTime</t>
  </si>
  <si>
    <t>文件信息</t>
  </si>
  <si>
    <t>文件发布时间</t>
  </si>
  <si>
    <t>文件名称</t>
  </si>
  <si>
    <t>documentName</t>
  </si>
  <si>
    <t>文件费</t>
  </si>
  <si>
    <t>documentFee</t>
  </si>
  <si>
    <t>招标附件</t>
  </si>
  <si>
    <t>biddingAttachments</t>
  </si>
  <si>
    <t>评审模式</t>
  </si>
  <si>
    <t>reviewMode</t>
  </si>
  <si>
    <t>评审方式</t>
  </si>
  <si>
    <t>reviewMethod</t>
  </si>
  <si>
    <t>是否启用分项报价</t>
  </si>
  <si>
    <t>isEnableItemOffer</t>
  </si>
  <si>
    <t>是否提前设置分项报价信息</t>
  </si>
  <si>
    <t>isItemOfferSet</t>
  </si>
  <si>
    <t>是否启用同时打分</t>
  </si>
  <si>
    <t>isScoreOnce</t>
  </si>
  <si>
    <t>推荐候选供应商数量</t>
  </si>
  <si>
    <t>recommendCandidateNum</t>
  </si>
  <si>
    <t>开标地址</t>
  </si>
  <si>
    <t>openAddress</t>
  </si>
  <si>
    <t>文档目录</t>
  </si>
  <si>
    <t>catalogs</t>
  </si>
  <si>
    <t>开标一览表</t>
  </si>
  <si>
    <t>sheets</t>
  </si>
  <si>
    <t>分项报价设置</t>
  </si>
  <si>
    <t>itemOfferSetInfo</t>
  </si>
  <si>
    <t>启用分项报价时(isEnableItemOffer=1)必填</t>
  </si>
  <si>
    <t>序号</t>
  </si>
  <si>
    <t>wayNo</t>
  </si>
  <si>
    <t>从1开始</t>
  </si>
  <si>
    <t>评审总分</t>
  </si>
  <si>
    <t>scoreSum</t>
  </si>
  <si>
    <t>评审方式为打分时必填</t>
  </si>
  <si>
    <t>评分方式</t>
  </si>
  <si>
    <t>scoreMethod</t>
  </si>
  <si>
    <t>2：去掉最高分值和最低分值
3：取评分平均值</t>
  </si>
  <si>
    <t>办法类型</t>
  </si>
  <si>
    <t>wayType</t>
  </si>
  <si>
    <t>打分方式</t>
  </si>
  <si>
    <t>scoringType</t>
  </si>
  <si>
    <t>自动打分信息</t>
  </si>
  <si>
    <t>autoScoring</t>
  </si>
  <si>
    <t>评审点信息</t>
  </si>
  <si>
    <t>itemNo</t>
  </si>
  <si>
    <t>评审点名称</t>
  </si>
  <si>
    <t>评审标准</t>
  </si>
  <si>
    <t>itemStandard</t>
  </si>
  <si>
    <t>评审类型</t>
  </si>
  <si>
    <t>reviewType</t>
  </si>
  <si>
    <t>最低评分</t>
  </si>
  <si>
    <t>minScore</t>
  </si>
  <si>
    <t>评审办法为评审方式为打分时必填</t>
  </si>
  <si>
    <t>最高评分</t>
  </si>
  <si>
    <t>maxScore</t>
  </si>
  <si>
    <t>提交变更公告</t>
  </si>
  <si>
    <t>/oapi/bidding/orders/change</t>
  </si>
  <si>
    <t>采购单唯一编号</t>
  </si>
  <si>
    <t>uniqueOrderCode</t>
  </si>
  <si>
    <t>变更信息</t>
  </si>
  <si>
    <t>changeInfo</t>
  </si>
  <si>
    <t>变更业务唯一编号</t>
  </si>
  <si>
    <t>变更后</t>
  </si>
  <si>
    <t>afterChange</t>
  </si>
  <si>
    <t>变更前</t>
  </si>
  <si>
    <t>beforeChange</t>
  </si>
  <si>
    <t>变更附件</t>
  </si>
  <si>
    <t>changeAttachments</t>
  </si>
  <si>
    <t>提交文件澄清</t>
  </si>
  <si>
    <t>/oapi/bidding/orders/supplement</t>
  </si>
  <si>
    <t>澄清信息</t>
  </si>
  <si>
    <t>supplementInfo</t>
  </si>
  <si>
    <t>澄清业务的唯一编号</t>
  </si>
  <si>
    <t>澄清附件</t>
  </si>
  <si>
    <t>supplementAttachments</t>
  </si>
  <si>
    <t>澄清说明</t>
  </si>
  <si>
    <t>supplementRemark</t>
  </si>
  <si>
    <t>提交评审专家</t>
  </si>
  <si>
    <t>接口说明</t>
  </si>
  <si>
    <t>当为线上评审时，需提交评审专家，并且需要在评审结果前提交</t>
  </si>
  <si>
    <t>/oapi/bidding/orders/reviewers</t>
  </si>
  <si>
    <t>评审专家</t>
  </si>
  <si>
    <t>reviewerInfos</t>
  </si>
  <si>
    <t>所属公司名称</t>
  </si>
  <si>
    <t>companyName</t>
  </si>
  <si>
    <t>专家姓名</t>
  </si>
  <si>
    <t>expertName</t>
  </si>
  <si>
    <t>专家手机号</t>
  </si>
  <si>
    <t>expertPhone</t>
  </si>
  <si>
    <t>是否为采购人专家</t>
  </si>
  <si>
    <t>isPurchaseExpert</t>
  </si>
  <si>
    <t>是否为组长</t>
  </si>
  <si>
    <t>isLeader</t>
  </si>
  <si>
    <t>得票数</t>
  </si>
  <si>
    <t>voteSum</t>
  </si>
  <si>
    <t>职称</t>
  </si>
  <si>
    <t>jobTitle</t>
  </si>
  <si>
    <t>性别</t>
  </si>
  <si>
    <t>sex</t>
  </si>
  <si>
    <t>提交评审结果</t>
  </si>
  <si>
    <t>当为线上评审时，需提交评审结果信息</t>
  </si>
  <si>
    <t>/oapi/bidding/orders/review</t>
  </si>
  <si>
    <t>采购单位社会信用代码</t>
  </si>
  <si>
    <t>wasteInfos</t>
  </si>
  <si>
    <t>scoreInfos</t>
  </si>
  <si>
    <t>reportInfos</t>
  </si>
  <si>
    <t>rankInfos</t>
  </si>
  <si>
    <t>废标信息</t>
  </si>
  <si>
    <t>评审办法编号</t>
  </si>
  <si>
    <t>wayUniqueCode</t>
  </si>
  <si>
    <t>供应商统一社会信用代码</t>
  </si>
  <si>
    <t>废标状态</t>
  </si>
  <si>
    <t>wasteStatus</t>
  </si>
  <si>
    <t>1: 已废标 2: 取消废标</t>
  </si>
  <si>
    <t>废标备注</t>
  </si>
  <si>
    <t>wasteRemark</t>
  </si>
  <si>
    <t>废标时间</t>
  </si>
  <si>
    <t>wasteTime</t>
  </si>
  <si>
    <t>打分信息</t>
  </si>
  <si>
    <t>评审专家编号</t>
  </si>
  <si>
    <t>reviewerUniqueCode</t>
  </si>
  <si>
    <t>打分编号</t>
  </si>
  <si>
    <t>scoreNo</t>
  </si>
  <si>
    <t>开始类型</t>
  </si>
  <si>
    <t>startType</t>
  </si>
  <si>
    <t xml:space="preserve"> 1: 正常评审 2: 重新评审 3: 取消废标评审</t>
  </si>
  <si>
    <t>打分时间</t>
  </si>
  <si>
    <t>scoreTime</t>
  </si>
  <si>
    <t>最终打分</t>
  </si>
  <si>
    <t>score</t>
  </si>
  <si>
    <t>对应评审办法为打分型</t>
  </si>
  <si>
    <t>是否通过</t>
  </si>
  <si>
    <t>isPass</t>
  </si>
  <si>
    <t>对应评审办法为通过型</t>
  </si>
  <si>
    <t>打分明细</t>
  </si>
  <si>
    <t>scoreItems</t>
  </si>
  <si>
    <t>评审点编号</t>
  </si>
  <si>
    <t>wayItemUniqueCode</t>
  </si>
  <si>
    <t>得分</t>
  </si>
  <si>
    <t>报告信息</t>
  </si>
  <si>
    <t>报告名称</t>
  </si>
  <si>
    <t>reportName</t>
  </si>
  <si>
    <t>报告附件</t>
  </si>
  <si>
    <t>reportAttachments</t>
  </si>
  <si>
    <t>排名信息</t>
  </si>
  <si>
    <t>综合汇总分</t>
  </si>
  <si>
    <t>summarySore</t>
  </si>
  <si>
    <t>排序</t>
  </si>
  <si>
    <t>rankNo</t>
  </si>
  <si>
    <t>汇总明细</t>
  </si>
  <si>
    <t>summaryItems</t>
  </si>
  <si>
    <t>评审办法类型</t>
  </si>
  <si>
    <t>汇总分</t>
  </si>
  <si>
    <t>提交候选公示</t>
  </si>
  <si>
    <t>/oapi/bidding/orders/candidates/one</t>
  </si>
  <si>
    <t>当前的候选唯一编号</t>
  </si>
  <si>
    <t>candidateUniqueCode</t>
  </si>
  <si>
    <t>授标信息</t>
  </si>
  <si>
    <t>awardInfo</t>
  </si>
  <si>
    <t>候选信息</t>
  </si>
  <si>
    <t>candidateInfo</t>
  </si>
  <si>
    <t>候选唯一编号</t>
  </si>
  <si>
    <t>保证金退回模式</t>
  </si>
  <si>
    <t>depositBackMode</t>
  </si>
  <si>
    <t>候选附件</t>
  </si>
  <si>
    <t>candidateAttachments</t>
  </si>
  <si>
    <t>候选供应商信息</t>
  </si>
  <si>
    <t>supplierInfos</t>
  </si>
  <si>
    <t>候选供应商唯一编号</t>
  </si>
  <si>
    <t>报价金额</t>
  </si>
  <si>
    <t>offerPrice</t>
  </si>
  <si>
    <t>议价金额</t>
  </si>
  <si>
    <t>bargainPrice</t>
  </si>
  <si>
    <t>中标价</t>
  </si>
  <si>
    <t>bidPrice</t>
  </si>
  <si>
    <t>授标唯一编号</t>
  </si>
  <si>
    <t>授标金额</t>
  </si>
  <si>
    <t>awardPrice</t>
  </si>
  <si>
    <t>授标时间</t>
  </si>
  <si>
    <t>awardTime</t>
  </si>
  <si>
    <t>日前</t>
  </si>
  <si>
    <t>授标品目信息</t>
  </si>
  <si>
    <t>品目唯一编号</t>
  </si>
  <si>
    <t>itemUniqueCode</t>
  </si>
  <si>
    <t>授标数量</t>
  </si>
  <si>
    <t>awardNum</t>
  </si>
  <si>
    <t>报价税率</t>
  </si>
  <si>
    <t>offerTaxRate</t>
  </si>
  <si>
    <t>提交成交结果</t>
  </si>
  <si>
    <t>/oapi/bidding/orders/wins/one</t>
  </si>
  <si>
    <t>当前的成交唯一编号</t>
  </si>
  <si>
    <t>winUniqueCode</t>
  </si>
  <si>
    <t>成交信息</t>
  </si>
  <si>
    <t>winInfo</t>
  </si>
  <si>
    <t>中标唯一编号</t>
  </si>
  <si>
    <t>中标通知书发布类型</t>
  </si>
  <si>
    <t>letterReleaseType</t>
  </si>
  <si>
    <t xml:space="preserve"> 1: 平台生成 2: 手动上传 3: 线下</t>
  </si>
  <si>
    <t>中标金额</t>
  </si>
  <si>
    <t>winAmount</t>
  </si>
  <si>
    <t>成交附件</t>
  </si>
  <si>
    <t>winAttachments</t>
  </si>
  <si>
    <t>中标供应商信息</t>
  </si>
  <si>
    <t>中标供应商唯一编号</t>
  </si>
  <si>
    <t>中标通知书</t>
  </si>
  <si>
    <t>letterAttachments</t>
  </si>
  <si>
    <t>提交流标信息</t>
  </si>
  <si>
    <t>/oapi/bidding/orders/close</t>
  </si>
  <si>
    <t>流标信息</t>
  </si>
  <si>
    <t>closeInfo</t>
  </si>
  <si>
    <t>流标业务的唯一编号</t>
  </si>
  <si>
    <t>流标类型</t>
  </si>
  <si>
    <t>closeType</t>
  </si>
  <si>
    <t>1: 重新招标 2: 终止招标</t>
  </si>
  <si>
    <t>流标前采购单状态</t>
  </si>
  <si>
    <t>流标原因</t>
  </si>
  <si>
    <t>closeReason</t>
  </si>
  <si>
    <t>参考字典表</t>
  </si>
  <si>
    <t>otherReason</t>
  </si>
  <si>
    <t>流标附件</t>
  </si>
  <si>
    <t>closeAttachments</t>
  </si>
  <si>
    <t>提交补录文件</t>
  </si>
  <si>
    <t>/oapi/bidding/orders/document-add</t>
  </si>
  <si>
    <t>文件补录</t>
  </si>
  <si>
    <t>documentAdds</t>
  </si>
  <si>
    <t>补录文件类型</t>
  </si>
  <si>
    <t>documentType</t>
  </si>
  <si>
    <t>添加时间</t>
  </si>
  <si>
    <t>addTime</t>
  </si>
  <si>
    <t>补录附件 id</t>
  </si>
  <si>
    <t>documentAttachments</t>
  </si>
  <si>
    <t>补录文件说明</t>
  </si>
  <si>
    <t>documentRemark</t>
  </si>
  <si>
    <t>是否采购人</t>
  </si>
  <si>
    <t>isOwnerAdd</t>
  </si>
  <si>
    <t>提交已参与供应商</t>
  </si>
  <si>
    <t>/oapi/bidding/suppliers/one</t>
  </si>
  <si>
    <t>supplierInfo</t>
  </si>
  <si>
    <t>供应商信息</t>
  </si>
  <si>
    <t>供应商唯一编号</t>
  </si>
  <si>
    <t>响应 ip</t>
  </si>
  <si>
    <t>applyIp</t>
  </si>
  <si>
    <t>响应时间</t>
  </si>
  <si>
    <t>applyTime</t>
  </si>
  <si>
    <t>certRequireValue</t>
  </si>
  <si>
    <t>如果项目指定了证件要求时必填（certRequires不为空）</t>
  </si>
  <si>
    <t>otherRequireValue</t>
  </si>
  <si>
    <t>如果项目指定了其他要求时必填（otherRequires不为空）</t>
  </si>
  <si>
    <t>响应附件</t>
  </si>
  <si>
    <t>applyAttachments</t>
  </si>
  <si>
    <t>如果项目需要报名审核时必填</t>
  </si>
  <si>
    <t>联合体供应商</t>
  </si>
  <si>
    <t>comboCompanies</t>
  </si>
  <si>
    <t>审核时间</t>
  </si>
  <si>
    <t>approvalTime</t>
  </si>
  <si>
    <t>如果项目需要报名审核并且为报名审核通过时必填</t>
  </si>
  <si>
    <t>审核备注</t>
  </si>
  <si>
    <t>approvalRemark</t>
  </si>
  <si>
    <t>如果报名审核为不通过时必填</t>
  </si>
  <si>
    <t>保证金缴纳账户</t>
  </si>
  <si>
    <t>depositPaymentAccounts</t>
  </si>
  <si>
    <t>保证金为已缴纳时必填</t>
  </si>
  <si>
    <t>保证金金额</t>
  </si>
  <si>
    <t>项目收取保证金时必填（isCollectDeposit=1）</t>
  </si>
  <si>
    <t>保证金缴纳状态</t>
  </si>
  <si>
    <t>depositPayStatus</t>
  </si>
  <si>
    <t>保证金退回状态</t>
  </si>
  <si>
    <t>depositBackStatus</t>
  </si>
  <si>
    <t>保证金退回时间</t>
  </si>
  <si>
    <t>depositBackTime</t>
  </si>
  <si>
    <t>保证金为退回时必填</t>
  </si>
  <si>
    <t>响应状态</t>
  </si>
  <si>
    <t>applyStatus</t>
  </si>
  <si>
    <t>1：待审核
2：通过
3：不通过</t>
  </si>
  <si>
    <t>标书费状态</t>
  </si>
  <si>
    <t>documentFeeStatus</t>
  </si>
  <si>
    <t>开标现场备注</t>
  </si>
  <si>
    <t>openBidRemark</t>
  </si>
  <si>
    <t>文件提交状态</t>
  </si>
  <si>
    <t>fileSubmitStatus</t>
  </si>
  <si>
    <t>1：待提交
2：已提交
3：已撤回</t>
  </si>
  <si>
    <t>上传文件 ip</t>
  </si>
  <si>
    <t>uploadFileIp</t>
  </si>
  <si>
    <t>文件为已提交状态时必填</t>
  </si>
  <si>
    <t>文件开标状态</t>
  </si>
  <si>
    <t>fileOpenStatus</t>
  </si>
  <si>
    <t>1：待开标
2：已开标
3：已退回
文件为已提交时，初始值为1</t>
  </si>
  <si>
    <t>制作设备信息</t>
  </si>
  <si>
    <t>machine</t>
  </si>
  <si>
    <t>文件属性信息</t>
  </si>
  <si>
    <t>fileAttribute</t>
  </si>
  <si>
    <t>加密凭证</t>
  </si>
  <si>
    <t>encryptCert</t>
  </si>
  <si>
    <t>解密凭证</t>
  </si>
  <si>
    <t>decryptCert</t>
  </si>
  <si>
    <t>文件</t>
  </si>
  <si>
    <t>投标附件</t>
  </si>
  <si>
    <t>bidAttachments</t>
  </si>
  <si>
    <t>bidMarks</t>
  </si>
  <si>
    <t>文件为已开标时必填</t>
  </si>
  <si>
    <t>开标现场备注 (双信封)</t>
  </si>
  <si>
    <t>offerOpenBidRemark</t>
  </si>
  <si>
    <t>报价文件开标状态 (双信封)</t>
  </si>
  <si>
    <t>offerFileOpenStatus</t>
  </si>
  <si>
    <t>提交供应商报价</t>
  </si>
  <si>
    <t>/oapi/bidding/offers/one</t>
  </si>
  <si>
    <t>supplierUniqueCode</t>
  </si>
  <si>
    <t>offerInfo</t>
  </si>
  <si>
    <t>报价信息</t>
  </si>
  <si>
    <t>报价唯一编号</t>
  </si>
  <si>
    <t>轮次编号</t>
  </si>
  <si>
    <t>roundNo</t>
  </si>
  <si>
    <t>报价总额</t>
  </si>
  <si>
    <t>报价时间</t>
  </si>
  <si>
    <t>offerTime</t>
  </si>
  <si>
    <t>报价附件</t>
  </si>
  <si>
    <t>offerAttachments</t>
  </si>
  <si>
    <t>项目需报价附件时必填（isNeedOfferFile=1）</t>
  </si>
  <si>
    <t>报价状态</t>
  </si>
  <si>
    <t>offerStatus</t>
  </si>
  <si>
    <t>1: 有效 2: 失效</t>
  </si>
  <si>
    <t>报价 IP</t>
  </si>
  <si>
    <t>offerUpIp</t>
  </si>
  <si>
    <t>报价明细信息</t>
  </si>
  <si>
    <t>报价明细唯一编号</t>
  </si>
  <si>
    <t>报价品目唯一编号</t>
  </si>
  <si>
    <t>offerTaxRete</t>
  </si>
  <si>
    <t>项目需报价含税时必填（offerRequireTax=1）</t>
  </si>
  <si>
    <t>含税报价</t>
  </si>
  <si>
    <t>含税报价总价</t>
  </si>
  <si>
    <t>offerTotalPrice</t>
  </si>
  <si>
    <t>不含税报价</t>
  </si>
  <si>
    <t>nonTaxOfferPrice</t>
  </si>
  <si>
    <t>参数型号</t>
  </si>
  <si>
    <t>offerItemModel</t>
  </si>
  <si>
    <t>品牌</t>
  </si>
  <si>
    <t>offerItemBrand</t>
  </si>
  <si>
    <t>offerDeliveryDay</t>
  </si>
  <si>
    <t>扩展字段</t>
  </si>
  <si>
    <t>offerExpands</t>
  </si>
  <si>
    <t>同步黑名单</t>
  </si>
  <si>
    <t>/oapi/blacklist/sync</t>
  </si>
  <si>
    <t>集团公司社会信用代码</t>
  </si>
  <si>
    <t>groupCompanyScc</t>
  </si>
  <si>
    <t>黑名单列表</t>
  </si>
  <si>
    <t>blacklists</t>
  </si>
  <si>
    <t>所属公司社会代码</t>
  </si>
  <si>
    <t>coScc</t>
  </si>
  <si>
    <t>coName</t>
  </si>
  <si>
    <t>法定代表人</t>
  </si>
  <si>
    <t>legalPerson</t>
  </si>
  <si>
    <t>生效开始时间</t>
  </si>
  <si>
    <t>startTime</t>
  </si>
  <si>
    <t>生效结束时间</t>
  </si>
  <si>
    <t>endTime</t>
  </si>
  <si>
    <t>原因类型</t>
  </si>
  <si>
    <t>reasonType</t>
  </si>
  <si>
    <t>参考字典</t>
  </si>
  <si>
    <t>reasonContent</t>
  </si>
  <si>
    <t>isEnabled</t>
  </si>
  <si>
    <t>主体类型</t>
  </si>
  <si>
    <t>subjectType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</si>
</sst>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name val="宋体-简"/>
      <charset val="134"/>
    </font>
    <font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7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1" xfId="6" applyFont="1" applyBorder="1" applyAlignment="1">
      <alignment horizontal="center" vertical="center" wrapText="1"/>
    </xf>
    <xf numFmtId="0" fontId="5" fillId="0" borderId="4" xfId="6" applyBorder="1" applyAlignment="1">
      <alignment horizontal="center" vertical="center"/>
    </xf>
    <xf numFmtId="0" fontId="5" fillId="0" borderId="1" xfId="6" applyBorder="1" applyAlignment="1">
      <alignment horizontal="center" vertical="center" wrapText="1"/>
    </xf>
    <xf numFmtId="0" fontId="5" fillId="0" borderId="2" xfId="6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4" fillId="0" borderId="1" xfId="6" applyFont="1" applyFill="1" applyBorder="1" applyAlignment="1">
      <alignment horizontal="center" vertical="center" wrapText="1"/>
    </xf>
    <xf numFmtId="0" fontId="4" fillId="3" borderId="1" xfId="6" applyFont="1" applyFill="1" applyBorder="1" applyAlignment="1">
      <alignment horizontal="center" vertical="center"/>
    </xf>
    <xf numFmtId="0" fontId="4" fillId="3" borderId="1" xfId="6" applyFont="1" applyFill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/>
    </xf>
    <xf numFmtId="0" fontId="5" fillId="0" borderId="1" xfId="6" applyBorder="1" applyAlignment="1">
      <alignment horizontal="center" vertical="center"/>
    </xf>
    <xf numFmtId="0" fontId="4" fillId="0" borderId="3" xfId="6" applyFont="1" applyBorder="1" applyAlignment="1">
      <alignment horizontal="center" vertical="center"/>
    </xf>
    <xf numFmtId="0" fontId="5" fillId="0" borderId="3" xfId="6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4" fillId="2" borderId="1" xfId="6" applyFont="1" applyFill="1" applyBorder="1" applyAlignment="1">
      <alignment horizontal="center" vertical="center" wrapText="1"/>
    </xf>
    <xf numFmtId="0" fontId="5" fillId="2" borderId="1" xfId="6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3" fillId="2" borderId="1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6"/>
  <sheetViews>
    <sheetView workbookViewId="0">
      <selection activeCell="K32" sqref="K32"/>
    </sheetView>
  </sheetViews>
  <sheetFormatPr defaultColWidth="9.23076923076923" defaultRowHeight="16.8" outlineLevelCol="1"/>
  <cols>
    <col min="1" max="1" width="18.1057692307692" customWidth="1"/>
    <col min="2" max="2" width="34.2884615384615" customWidth="1"/>
  </cols>
  <sheetData>
    <row r="1" spans="1:2">
      <c r="A1" s="40" t="s">
        <v>0</v>
      </c>
      <c r="B1" s="50"/>
    </row>
    <row r="2" spans="1:2">
      <c r="A2" s="4" t="s">
        <v>1</v>
      </c>
      <c r="B2" s="4" t="s">
        <v>2</v>
      </c>
    </row>
    <row r="3" spans="1:2">
      <c r="A3" s="7">
        <v>1</v>
      </c>
      <c r="B3" s="7" t="s">
        <v>3</v>
      </c>
    </row>
    <row r="4" spans="1:2">
      <c r="A4" s="7">
        <v>2</v>
      </c>
      <c r="B4" s="7" t="s">
        <v>4</v>
      </c>
    </row>
    <row r="5" spans="1:2">
      <c r="A5" s="7">
        <v>3</v>
      </c>
      <c r="B5" s="7" t="s">
        <v>5</v>
      </c>
    </row>
    <row r="6" spans="1:2">
      <c r="A6" s="7">
        <v>4</v>
      </c>
      <c r="B6" s="7" t="s">
        <v>6</v>
      </c>
    </row>
    <row r="7" spans="1:2">
      <c r="A7" s="7">
        <v>5</v>
      </c>
      <c r="B7" s="7" t="s">
        <v>7</v>
      </c>
    </row>
    <row r="8" spans="1:2">
      <c r="A8" s="7">
        <v>6</v>
      </c>
      <c r="B8" s="7" t="s">
        <v>8</v>
      </c>
    </row>
    <row r="9" spans="1:2">
      <c r="A9" s="7">
        <v>7</v>
      </c>
      <c r="B9" s="7" t="s">
        <v>9</v>
      </c>
    </row>
    <row r="10" spans="1:2">
      <c r="A10" s="7"/>
      <c r="B10" s="7"/>
    </row>
    <row r="11" spans="1:2">
      <c r="A11" s="40" t="s">
        <v>10</v>
      </c>
      <c r="B11" s="50"/>
    </row>
    <row r="12" spans="1:2">
      <c r="A12" s="4" t="s">
        <v>1</v>
      </c>
      <c r="B12" s="4" t="s">
        <v>2</v>
      </c>
    </row>
    <row r="13" spans="1:2">
      <c r="A13" s="7">
        <v>1</v>
      </c>
      <c r="B13" s="7" t="s">
        <v>11</v>
      </c>
    </row>
    <row r="14" spans="1:2">
      <c r="A14" s="7">
        <v>2</v>
      </c>
      <c r="B14" s="7" t="s">
        <v>12</v>
      </c>
    </row>
    <row r="15" spans="1:2">
      <c r="A15" s="7">
        <v>3</v>
      </c>
      <c r="B15" s="7" t="s">
        <v>13</v>
      </c>
    </row>
    <row r="16" spans="1:2">
      <c r="A16" s="7">
        <v>4</v>
      </c>
      <c r="B16" s="7" t="s">
        <v>14</v>
      </c>
    </row>
    <row r="17" spans="1:2">
      <c r="A17" s="7">
        <v>5</v>
      </c>
      <c r="B17" s="7" t="s">
        <v>15</v>
      </c>
    </row>
    <row r="18" spans="1:2">
      <c r="A18" s="7">
        <v>6</v>
      </c>
      <c r="B18" s="7" t="s">
        <v>16</v>
      </c>
    </row>
    <row r="19" spans="1:2">
      <c r="A19" s="7">
        <v>7</v>
      </c>
      <c r="B19" s="7" t="s">
        <v>17</v>
      </c>
    </row>
    <row r="20" spans="1:2">
      <c r="A20" s="7">
        <v>8</v>
      </c>
      <c r="B20" s="7" t="s">
        <v>18</v>
      </c>
    </row>
    <row r="21" spans="1:2">
      <c r="A21" s="7">
        <v>9</v>
      </c>
      <c r="B21" s="7" t="s">
        <v>19</v>
      </c>
    </row>
    <row r="22" spans="1:2">
      <c r="A22" s="7">
        <v>11</v>
      </c>
      <c r="B22" s="7" t="s">
        <v>20</v>
      </c>
    </row>
    <row r="23" spans="1:2">
      <c r="A23" s="40" t="s">
        <v>21</v>
      </c>
      <c r="B23" s="50"/>
    </row>
    <row r="24" spans="1:2">
      <c r="A24" s="4" t="s">
        <v>1</v>
      </c>
      <c r="B24" s="4" t="s">
        <v>2</v>
      </c>
    </row>
    <row r="25" spans="1:2">
      <c r="A25" s="7">
        <v>1</v>
      </c>
      <c r="B25" s="7" t="s">
        <v>22</v>
      </c>
    </row>
    <row r="26" spans="1:2">
      <c r="A26" s="7">
        <v>2</v>
      </c>
      <c r="B26" s="7" t="s">
        <v>23</v>
      </c>
    </row>
    <row r="27" spans="1:2">
      <c r="A27" s="40" t="s">
        <v>24</v>
      </c>
      <c r="B27" s="50"/>
    </row>
    <row r="28" spans="1:2">
      <c r="A28" s="4" t="s">
        <v>1</v>
      </c>
      <c r="B28" s="4" t="s">
        <v>2</v>
      </c>
    </row>
    <row r="29" spans="1:2">
      <c r="A29" s="7">
        <v>1</v>
      </c>
      <c r="B29" s="7" t="s">
        <v>25</v>
      </c>
    </row>
    <row r="30" spans="1:2">
      <c r="A30" s="7">
        <v>2</v>
      </c>
      <c r="B30" s="7" t="s">
        <v>26</v>
      </c>
    </row>
    <row r="31" spans="1:2">
      <c r="A31" s="40" t="s">
        <v>27</v>
      </c>
      <c r="B31" s="50"/>
    </row>
    <row r="32" spans="1:2">
      <c r="A32" s="4" t="s">
        <v>1</v>
      </c>
      <c r="B32" s="4" t="s">
        <v>2</v>
      </c>
    </row>
    <row r="33" spans="1:2">
      <c r="A33" s="7">
        <v>1</v>
      </c>
      <c r="B33" s="7" t="s">
        <v>28</v>
      </c>
    </row>
    <row r="34" spans="1:2">
      <c r="A34" s="7">
        <v>2</v>
      </c>
      <c r="B34" s="7" t="s">
        <v>29</v>
      </c>
    </row>
    <row r="35" spans="1:2">
      <c r="A35" s="7">
        <v>3</v>
      </c>
      <c r="B35" s="7" t="s">
        <v>30</v>
      </c>
    </row>
    <row r="36" spans="1:2">
      <c r="A36" s="7">
        <v>4</v>
      </c>
      <c r="B36" s="7" t="s">
        <v>31</v>
      </c>
    </row>
    <row r="37" spans="1:2">
      <c r="A37" s="7">
        <v>5</v>
      </c>
      <c r="B37" s="7" t="s">
        <v>32</v>
      </c>
    </row>
    <row r="38" spans="1:2">
      <c r="A38" s="7">
        <v>6</v>
      </c>
      <c r="B38" s="7" t="s">
        <v>33</v>
      </c>
    </row>
    <row r="39" spans="1:2">
      <c r="A39" s="7">
        <v>7</v>
      </c>
      <c r="B39" s="7" t="s">
        <v>34</v>
      </c>
    </row>
    <row r="40" spans="1:2">
      <c r="A40" s="7">
        <v>8</v>
      </c>
      <c r="B40" s="7" t="s">
        <v>35</v>
      </c>
    </row>
    <row r="41" spans="1:2">
      <c r="A41" s="7">
        <v>9</v>
      </c>
      <c r="B41" s="7" t="s">
        <v>36</v>
      </c>
    </row>
    <row r="42" spans="1:2">
      <c r="A42" s="7"/>
      <c r="B42" s="7"/>
    </row>
    <row r="43" spans="1:2">
      <c r="A43" s="40" t="s">
        <v>37</v>
      </c>
      <c r="B43" s="50"/>
    </row>
    <row r="44" spans="1:2">
      <c r="A44" s="4" t="s">
        <v>1</v>
      </c>
      <c r="B44" s="4" t="s">
        <v>2</v>
      </c>
    </row>
    <row r="45" spans="1:2">
      <c r="A45" s="7">
        <v>1</v>
      </c>
      <c r="B45" s="7" t="s">
        <v>38</v>
      </c>
    </row>
    <row r="46" spans="1:2">
      <c r="A46" s="7">
        <v>2</v>
      </c>
      <c r="B46" s="7" t="s">
        <v>39</v>
      </c>
    </row>
    <row r="47" spans="1:2">
      <c r="A47" s="7">
        <v>3</v>
      </c>
      <c r="B47" s="7" t="s">
        <v>40</v>
      </c>
    </row>
    <row r="48" spans="1:2">
      <c r="A48" s="7">
        <v>4</v>
      </c>
      <c r="B48" s="7" t="s">
        <v>41</v>
      </c>
    </row>
    <row r="49" spans="1:2">
      <c r="A49" s="7">
        <v>5</v>
      </c>
      <c r="B49" s="7" t="s">
        <v>42</v>
      </c>
    </row>
    <row r="50" spans="1:2">
      <c r="A50" s="7">
        <v>6</v>
      </c>
      <c r="B50" s="7" t="s">
        <v>43</v>
      </c>
    </row>
    <row r="51" spans="1:2">
      <c r="A51" s="7">
        <v>7</v>
      </c>
      <c r="B51" s="7" t="s">
        <v>44</v>
      </c>
    </row>
    <row r="52" spans="1:2">
      <c r="A52" s="7">
        <v>8</v>
      </c>
      <c r="B52" s="7" t="s">
        <v>45</v>
      </c>
    </row>
    <row r="53" spans="1:2">
      <c r="A53" s="7">
        <v>9</v>
      </c>
      <c r="B53" s="7" t="s">
        <v>46</v>
      </c>
    </row>
    <row r="54" spans="1:2">
      <c r="A54" s="7">
        <v>10</v>
      </c>
      <c r="B54" s="7" t="s">
        <v>47</v>
      </c>
    </row>
    <row r="55" spans="1:2">
      <c r="A55" s="7">
        <v>11</v>
      </c>
      <c r="B55" s="7" t="s">
        <v>48</v>
      </c>
    </row>
    <row r="56" spans="1:2">
      <c r="A56" s="7">
        <v>12</v>
      </c>
      <c r="B56" s="7" t="s">
        <v>49</v>
      </c>
    </row>
    <row r="57" spans="1:2">
      <c r="A57" s="7">
        <v>13</v>
      </c>
      <c r="B57" s="7" t="s">
        <v>50</v>
      </c>
    </row>
    <row r="58" spans="1:2">
      <c r="A58" s="7">
        <v>14</v>
      </c>
      <c r="B58" s="7" t="s">
        <v>51</v>
      </c>
    </row>
    <row r="59" spans="1:2">
      <c r="A59" s="7">
        <v>15</v>
      </c>
      <c r="B59" s="7" t="s">
        <v>52</v>
      </c>
    </row>
    <row r="60" spans="1:2">
      <c r="A60" s="7">
        <v>16</v>
      </c>
      <c r="B60" s="7" t="s">
        <v>53</v>
      </c>
    </row>
    <row r="61" spans="1:2">
      <c r="A61" s="7">
        <v>17</v>
      </c>
      <c r="B61" s="7" t="s">
        <v>54</v>
      </c>
    </row>
    <row r="62" spans="1:2">
      <c r="A62" s="7">
        <v>18</v>
      </c>
      <c r="B62" s="7" t="s">
        <v>55</v>
      </c>
    </row>
    <row r="63" spans="1:2">
      <c r="A63" s="7">
        <v>19</v>
      </c>
      <c r="B63" s="7" t="s">
        <v>56</v>
      </c>
    </row>
    <row r="64" spans="1:2">
      <c r="A64" s="7">
        <v>20</v>
      </c>
      <c r="B64" s="7" t="s">
        <v>57</v>
      </c>
    </row>
    <row r="65" spans="1:2">
      <c r="A65" s="7">
        <v>21</v>
      </c>
      <c r="B65" s="7" t="s">
        <v>58</v>
      </c>
    </row>
    <row r="66" spans="1:2">
      <c r="A66" s="7"/>
      <c r="B66" s="7"/>
    </row>
    <row r="68" spans="1:2">
      <c r="A68" s="40" t="s">
        <v>59</v>
      </c>
      <c r="B68" s="50"/>
    </row>
    <row r="69" spans="1:2">
      <c r="A69" s="4" t="s">
        <v>60</v>
      </c>
      <c r="B69" s="4" t="s">
        <v>61</v>
      </c>
    </row>
    <row r="70" ht="17" spans="1:2">
      <c r="A70" s="7">
        <v>1</v>
      </c>
      <c r="B70" s="6" t="s">
        <v>62</v>
      </c>
    </row>
    <row r="71" ht="17" spans="1:2">
      <c r="A71" s="7">
        <v>2</v>
      </c>
      <c r="B71" s="6" t="s">
        <v>63</v>
      </c>
    </row>
    <row r="72" ht="34" spans="1:2">
      <c r="A72" s="7">
        <v>3</v>
      </c>
      <c r="B72" s="6" t="s">
        <v>64</v>
      </c>
    </row>
    <row r="73" ht="17" spans="1:2">
      <c r="A73" s="7">
        <v>4</v>
      </c>
      <c r="B73" s="6" t="s">
        <v>65</v>
      </c>
    </row>
    <row r="74" ht="17" spans="1:2">
      <c r="A74" s="7">
        <v>5</v>
      </c>
      <c r="B74" s="6" t="s">
        <v>66</v>
      </c>
    </row>
    <row r="75" ht="17" spans="1:2">
      <c r="A75" s="7">
        <v>6</v>
      </c>
      <c r="B75" s="6" t="s">
        <v>67</v>
      </c>
    </row>
    <row r="76" ht="17" spans="1:2">
      <c r="A76" s="7">
        <v>7</v>
      </c>
      <c r="B76" s="6" t="s">
        <v>68</v>
      </c>
    </row>
    <row r="77" spans="1:2">
      <c r="A77" s="7"/>
      <c r="B77" s="6"/>
    </row>
    <row r="79" spans="1:2">
      <c r="A79" s="40" t="s">
        <v>69</v>
      </c>
      <c r="B79" s="50"/>
    </row>
    <row r="80" spans="1:2">
      <c r="A80" s="4" t="s">
        <v>60</v>
      </c>
      <c r="B80" s="4" t="s">
        <v>61</v>
      </c>
    </row>
    <row r="81" ht="17" spans="1:2">
      <c r="A81" s="6">
        <v>1</v>
      </c>
      <c r="B81" s="6" t="s">
        <v>70</v>
      </c>
    </row>
    <row r="82" ht="17" spans="1:2">
      <c r="A82" s="6">
        <v>2</v>
      </c>
      <c r="B82" s="6" t="s">
        <v>71</v>
      </c>
    </row>
    <row r="83" ht="17" spans="1:2">
      <c r="A83" s="6">
        <v>3</v>
      </c>
      <c r="B83" s="6" t="s">
        <v>72</v>
      </c>
    </row>
    <row r="84" ht="17" spans="1:2">
      <c r="A84" s="6">
        <v>4</v>
      </c>
      <c r="B84" s="6" t="s">
        <v>73</v>
      </c>
    </row>
    <row r="85" ht="17" spans="1:2">
      <c r="A85" s="6">
        <v>5</v>
      </c>
      <c r="B85" s="6" t="s">
        <v>74</v>
      </c>
    </row>
    <row r="86" ht="17" spans="1:2">
      <c r="A86" s="6">
        <v>-1</v>
      </c>
      <c r="B86" s="6" t="s">
        <v>75</v>
      </c>
    </row>
  </sheetData>
  <mergeCells count="8">
    <mergeCell ref="A1:B1"/>
    <mergeCell ref="A11:B11"/>
    <mergeCell ref="A23:B23"/>
    <mergeCell ref="A27:B27"/>
    <mergeCell ref="A31:B31"/>
    <mergeCell ref="A43:B43"/>
    <mergeCell ref="A68:B68"/>
    <mergeCell ref="A79:B7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H23" sqref="H23"/>
    </sheetView>
  </sheetViews>
  <sheetFormatPr defaultColWidth="9.23076923076923" defaultRowHeight="16.8" outlineLevelCol="5"/>
  <cols>
    <col min="1" max="1" width="24.6730769230769" customWidth="1"/>
    <col min="2" max="2" width="40.2211538461538" customWidth="1"/>
    <col min="3" max="3" width="20.8269230769231" customWidth="1"/>
    <col min="4" max="4" width="25.6346153846154" customWidth="1"/>
    <col min="5" max="5" width="33.4807692307692" customWidth="1"/>
    <col min="6" max="6" width="23.875" style="30" customWidth="1"/>
  </cols>
  <sheetData>
    <row r="1" ht="34" spans="1:6">
      <c r="A1" s="4" t="s">
        <v>76</v>
      </c>
      <c r="B1" s="43" t="str">
        <f>HYPERLINK("#字典表!A11","标识字段1（biddingPurchaseMethod）")</f>
        <v>标识字段1（biddingPurchaseMethod）</v>
      </c>
      <c r="C1" s="4" t="s">
        <v>77</v>
      </c>
      <c r="D1" s="4" t="s">
        <v>78</v>
      </c>
      <c r="E1" s="44" t="str">
        <f>HYPERLINK("#字典表!A23","标识字段4（releaseType）")</f>
        <v>标识字段4（releaseType）</v>
      </c>
      <c r="F1" s="43" t="str">
        <f>HYPERLINK("#字典表!A27","标识字段4（reviewMode）")</f>
        <v>标识字段4（reviewMode）</v>
      </c>
    </row>
    <row r="2" ht="17" spans="1:6">
      <c r="A2" s="7" t="s">
        <v>79</v>
      </c>
      <c r="B2" s="6" t="s">
        <v>80</v>
      </c>
      <c r="C2" s="7">
        <v>1</v>
      </c>
      <c r="D2" s="7"/>
      <c r="E2" s="7"/>
      <c r="F2" s="7"/>
    </row>
    <row r="3" ht="17" spans="1:6">
      <c r="A3" s="7" t="s">
        <v>81</v>
      </c>
      <c r="B3" s="6" t="s">
        <v>80</v>
      </c>
      <c r="C3" s="7">
        <v>0</v>
      </c>
      <c r="D3" s="7">
        <v>0</v>
      </c>
      <c r="E3" s="7"/>
      <c r="F3" s="7"/>
    </row>
    <row r="4" spans="1:6">
      <c r="A4" s="7" t="s">
        <v>17</v>
      </c>
      <c r="B4" s="7">
        <v>7</v>
      </c>
      <c r="C4" s="7">
        <v>1</v>
      </c>
      <c r="D4" s="7"/>
      <c r="E4" s="7"/>
      <c r="F4" s="7"/>
    </row>
    <row r="5" spans="1:6">
      <c r="A5" s="7" t="s">
        <v>18</v>
      </c>
      <c r="B5" s="7">
        <v>8</v>
      </c>
      <c r="C5" s="7">
        <v>1</v>
      </c>
      <c r="D5" s="7"/>
      <c r="E5" s="7"/>
      <c r="F5" s="7"/>
    </row>
    <row r="6" spans="1:6">
      <c r="A6" s="7" t="s">
        <v>82</v>
      </c>
      <c r="B6" s="7">
        <v>9</v>
      </c>
      <c r="C6" s="7">
        <v>1</v>
      </c>
      <c r="D6" s="7"/>
      <c r="E6" s="7"/>
      <c r="F6" s="7"/>
    </row>
    <row r="7" spans="1:6">
      <c r="A7" s="7" t="s">
        <v>20</v>
      </c>
      <c r="B7" s="7">
        <v>11</v>
      </c>
      <c r="C7" s="7">
        <v>1</v>
      </c>
      <c r="D7" s="7"/>
      <c r="E7" s="7"/>
      <c r="F7" s="7"/>
    </row>
    <row r="8" spans="1:6">
      <c r="A8" s="7" t="s">
        <v>11</v>
      </c>
      <c r="B8" s="7"/>
      <c r="C8" s="7"/>
      <c r="D8" s="7"/>
      <c r="E8" s="6">
        <v>1</v>
      </c>
      <c r="F8" s="7"/>
    </row>
    <row r="9" spans="1:6">
      <c r="A9" s="7" t="s">
        <v>12</v>
      </c>
      <c r="B9" s="7"/>
      <c r="C9" s="7"/>
      <c r="D9" s="7"/>
      <c r="E9" s="7">
        <v>2</v>
      </c>
      <c r="F9" s="7"/>
    </row>
    <row r="10" spans="1:6">
      <c r="A10" s="7" t="s">
        <v>83</v>
      </c>
      <c r="B10" s="7"/>
      <c r="C10" s="7"/>
      <c r="D10" s="7">
        <v>1</v>
      </c>
      <c r="E10" s="7"/>
      <c r="F10" s="7"/>
    </row>
    <row r="11" ht="17" spans="1:6">
      <c r="A11" s="6" t="s">
        <v>84</v>
      </c>
      <c r="B11" s="6" t="s">
        <v>80</v>
      </c>
      <c r="C11" s="7">
        <v>1</v>
      </c>
      <c r="D11" s="7">
        <v>1</v>
      </c>
      <c r="E11" s="7"/>
      <c r="F11" s="7"/>
    </row>
    <row r="12" spans="1:6">
      <c r="A12" s="7" t="s">
        <v>26</v>
      </c>
      <c r="B12" s="7"/>
      <c r="C12" s="7">
        <v>1</v>
      </c>
      <c r="D12" s="7">
        <v>1</v>
      </c>
      <c r="E12" s="7"/>
      <c r="F12" s="7">
        <v>2</v>
      </c>
    </row>
    <row r="13" spans="1:6">
      <c r="A13" s="7"/>
      <c r="B13" s="7"/>
      <c r="C13" s="7"/>
      <c r="D13" s="7"/>
      <c r="E13" s="7"/>
      <c r="F13" s="7"/>
    </row>
    <row r="14" spans="1:6">
      <c r="A14" s="7"/>
      <c r="B14" s="7"/>
      <c r="C14" s="7"/>
      <c r="D14" s="7"/>
      <c r="E14" s="7"/>
      <c r="F14" s="7"/>
    </row>
    <row r="15" spans="1:6">
      <c r="A15" s="4" t="s">
        <v>76</v>
      </c>
      <c r="B15" s="45" t="s">
        <v>85</v>
      </c>
      <c r="C15" s="37"/>
      <c r="D15" s="37"/>
      <c r="E15" s="37"/>
      <c r="F15" s="37"/>
    </row>
    <row r="16" ht="77" customHeight="1" spans="1:6">
      <c r="A16" s="7" t="s">
        <v>83</v>
      </c>
      <c r="B16" s="37" t="s">
        <v>86</v>
      </c>
      <c r="C16" s="37"/>
      <c r="D16" s="37"/>
      <c r="E16" s="37"/>
      <c r="F16" s="7"/>
    </row>
    <row r="17" ht="46" customHeight="1" spans="1:6">
      <c r="A17" s="7"/>
      <c r="B17" s="37" t="s">
        <v>87</v>
      </c>
      <c r="C17" s="37"/>
      <c r="D17" s="37"/>
      <c r="E17" s="37"/>
      <c r="F17" s="7"/>
    </row>
    <row r="18" ht="44" customHeight="1" spans="1:6">
      <c r="A18" s="7" t="s">
        <v>84</v>
      </c>
      <c r="B18" s="46" t="s">
        <v>88</v>
      </c>
      <c r="C18" s="47"/>
      <c r="D18" s="47"/>
      <c r="E18" s="47"/>
      <c r="F18" s="7"/>
    </row>
    <row r="19" ht="27" customHeight="1" spans="1:6">
      <c r="A19" s="7"/>
      <c r="B19" s="37" t="s">
        <v>89</v>
      </c>
      <c r="C19" s="37"/>
      <c r="D19" s="37"/>
      <c r="E19" s="37"/>
      <c r="F19" s="7"/>
    </row>
    <row r="20" ht="27" customHeight="1" spans="1:6">
      <c r="A20" s="7" t="s">
        <v>90</v>
      </c>
      <c r="B20" s="37" t="s">
        <v>91</v>
      </c>
      <c r="C20" s="37"/>
      <c r="D20" s="37"/>
      <c r="E20" s="37"/>
      <c r="F20" s="7"/>
    </row>
    <row r="21" ht="41" customHeight="1" spans="1:6">
      <c r="A21" s="7"/>
      <c r="B21" s="37" t="s">
        <v>92</v>
      </c>
      <c r="C21" s="37"/>
      <c r="D21" s="37"/>
      <c r="E21" s="37"/>
      <c r="F21" s="7"/>
    </row>
    <row r="22" ht="62" customHeight="1" spans="1:6">
      <c r="A22" s="7"/>
      <c r="B22" s="48"/>
      <c r="C22" s="48"/>
      <c r="D22" s="48"/>
      <c r="E22" s="48"/>
      <c r="F22" s="7"/>
    </row>
    <row r="23" ht="44" customHeight="1" spans="1:6">
      <c r="B23" s="49"/>
      <c r="C23" s="49"/>
      <c r="D23" s="49"/>
      <c r="E23" s="49"/>
    </row>
    <row r="24" ht="44" customHeight="1" spans="1:6">
      <c r="B24" s="49"/>
      <c r="C24" s="49"/>
      <c r="D24" s="49"/>
      <c r="E24" s="49"/>
    </row>
  </sheetData>
  <mergeCells count="3">
    <mergeCell ref="A16:A17"/>
    <mergeCell ref="A18:A19"/>
    <mergeCell ref="A20:A2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E6" sqref="E6"/>
    </sheetView>
  </sheetViews>
  <sheetFormatPr defaultColWidth="9.23076923076923" defaultRowHeight="16.8" outlineLevelCol="5"/>
  <cols>
    <col min="1" max="1" width="17.6153846153846" customWidth="1"/>
    <col min="2" max="2" width="23.7115384615385" customWidth="1"/>
    <col min="3" max="3" width="26.9134615384615" customWidth="1"/>
    <col min="4" max="4" width="17.4615384615385" customWidth="1"/>
    <col min="5" max="5" width="21.9519230769231" customWidth="1"/>
    <col min="6" max="6" width="29.6346153846154" customWidth="1"/>
  </cols>
  <sheetData>
    <row r="1" spans="1:6">
      <c r="A1" s="1" t="s">
        <v>93</v>
      </c>
      <c r="B1" s="38" t="s">
        <v>94</v>
      </c>
      <c r="C1" s="39"/>
      <c r="D1" s="39"/>
      <c r="E1" s="39"/>
      <c r="F1" s="39"/>
    </row>
    <row r="2" spans="1:6">
      <c r="A2" s="1" t="s">
        <v>95</v>
      </c>
      <c r="B2" s="38" t="s">
        <v>96</v>
      </c>
      <c r="C2" s="39"/>
      <c r="D2" s="39"/>
      <c r="E2" s="39"/>
      <c r="F2" s="39"/>
    </row>
    <row r="3" spans="1:6">
      <c r="A3" s="1" t="s">
        <v>97</v>
      </c>
      <c r="B3" s="38" t="s">
        <v>98</v>
      </c>
      <c r="C3" s="39"/>
      <c r="D3" s="39"/>
      <c r="E3" s="39"/>
      <c r="F3" s="39"/>
    </row>
    <row r="4" customFormat="1" spans="1:6">
      <c r="A4" s="4" t="s">
        <v>99</v>
      </c>
      <c r="B4" s="4" t="s">
        <v>100</v>
      </c>
      <c r="C4" s="1" t="s">
        <v>101</v>
      </c>
      <c r="D4" s="1" t="s">
        <v>102</v>
      </c>
      <c r="E4" s="4" t="s">
        <v>103</v>
      </c>
      <c r="F4" s="40" t="s">
        <v>104</v>
      </c>
    </row>
    <row r="5" customFormat="1" ht="17" spans="1:6">
      <c r="A5" s="6" t="s">
        <v>105</v>
      </c>
      <c r="B5" s="15" t="str">
        <f>HYPERLINK("#A8","项目信息")</f>
        <v>项目信息</v>
      </c>
      <c r="C5" s="6" t="s">
        <v>106</v>
      </c>
      <c r="D5" s="6" t="s">
        <v>107</v>
      </c>
      <c r="E5" s="6" t="s">
        <v>108</v>
      </c>
      <c r="F5" s="41"/>
    </row>
    <row r="6" customFormat="1" ht="17" spans="1:6">
      <c r="A6" s="6"/>
      <c r="B6" s="15" t="str">
        <f>HYPERLINK("#A26","招标人信息")</f>
        <v>招标人信息</v>
      </c>
      <c r="C6" s="6" t="s">
        <v>109</v>
      </c>
      <c r="D6" s="6" t="s">
        <v>107</v>
      </c>
      <c r="E6" s="6" t="s">
        <v>108</v>
      </c>
      <c r="F6" s="41"/>
    </row>
    <row r="7" spans="1:6">
      <c r="A7" s="4" t="s">
        <v>99</v>
      </c>
      <c r="B7" s="4" t="s">
        <v>100</v>
      </c>
      <c r="C7" s="1" t="s">
        <v>101</v>
      </c>
      <c r="D7" s="1" t="s">
        <v>102</v>
      </c>
      <c r="E7" s="4" t="s">
        <v>103</v>
      </c>
      <c r="F7" s="40" t="s">
        <v>104</v>
      </c>
    </row>
    <row r="8" spans="1:6">
      <c r="A8" s="6" t="s">
        <v>110</v>
      </c>
      <c r="B8" s="21" t="s">
        <v>111</v>
      </c>
      <c r="C8" s="21" t="s">
        <v>112</v>
      </c>
      <c r="D8" s="21" t="s">
        <v>113</v>
      </c>
      <c r="E8" s="21" t="s">
        <v>108</v>
      </c>
      <c r="F8" s="42"/>
    </row>
    <row r="9" spans="1:6">
      <c r="A9" s="6"/>
      <c r="B9" s="21" t="s">
        <v>114</v>
      </c>
      <c r="C9" s="21" t="s">
        <v>115</v>
      </c>
      <c r="D9" s="21" t="s">
        <v>113</v>
      </c>
      <c r="E9" s="21" t="s">
        <v>108</v>
      </c>
      <c r="F9" s="42"/>
    </row>
    <row r="10" spans="1:6">
      <c r="A10" s="6"/>
      <c r="B10" s="21" t="s">
        <v>116</v>
      </c>
      <c r="C10" s="21" t="s">
        <v>117</v>
      </c>
      <c r="D10" s="21" t="s">
        <v>113</v>
      </c>
      <c r="E10" s="21" t="s">
        <v>108</v>
      </c>
      <c r="F10" s="42"/>
    </row>
    <row r="11" spans="1:6">
      <c r="A11" s="6"/>
      <c r="B11" s="21" t="s">
        <v>118</v>
      </c>
      <c r="C11" s="21" t="s">
        <v>119</v>
      </c>
      <c r="D11" s="21" t="s">
        <v>113</v>
      </c>
      <c r="E11" s="21" t="s">
        <v>120</v>
      </c>
      <c r="F11" s="42"/>
    </row>
    <row r="12" spans="1:6">
      <c r="A12" s="6"/>
      <c r="B12" s="21" t="s">
        <v>121</v>
      </c>
      <c r="C12" s="21" t="s">
        <v>122</v>
      </c>
      <c r="D12" s="21" t="s">
        <v>113</v>
      </c>
      <c r="E12" s="21" t="s">
        <v>108</v>
      </c>
      <c r="F12" s="42"/>
    </row>
    <row r="13" spans="1:6">
      <c r="A13" s="6"/>
      <c r="B13" s="21" t="s">
        <v>123</v>
      </c>
      <c r="C13" s="21" t="s">
        <v>124</v>
      </c>
      <c r="D13" s="21" t="s">
        <v>113</v>
      </c>
      <c r="E13" s="21" t="s">
        <v>108</v>
      </c>
      <c r="F13" s="42"/>
    </row>
    <row r="14" customFormat="1" spans="1:6">
      <c r="A14" s="6"/>
      <c r="B14" s="21" t="s">
        <v>125</v>
      </c>
      <c r="C14" s="21" t="s">
        <v>126</v>
      </c>
      <c r="D14" s="21" t="s">
        <v>113</v>
      </c>
      <c r="E14" s="21" t="s">
        <v>120</v>
      </c>
      <c r="F14" s="42"/>
    </row>
    <row r="15" customFormat="1" spans="1:6">
      <c r="A15" s="6"/>
      <c r="B15" s="21" t="s">
        <v>127</v>
      </c>
      <c r="C15" s="21" t="s">
        <v>128</v>
      </c>
      <c r="D15" s="21" t="s">
        <v>113</v>
      </c>
      <c r="E15" s="21" t="s">
        <v>120</v>
      </c>
      <c r="F15" s="42"/>
    </row>
    <row r="16" customFormat="1" spans="1:6">
      <c r="A16" s="6"/>
      <c r="B16" s="21" t="s">
        <v>129</v>
      </c>
      <c r="C16" s="21" t="s">
        <v>130</v>
      </c>
      <c r="D16" s="21" t="s">
        <v>131</v>
      </c>
      <c r="E16" s="21" t="s">
        <v>108</v>
      </c>
      <c r="F16" s="42"/>
    </row>
    <row r="17" customFormat="1" spans="1:6">
      <c r="A17" s="6"/>
      <c r="B17" s="21" t="s">
        <v>132</v>
      </c>
      <c r="C17" s="21" t="s">
        <v>133</v>
      </c>
      <c r="D17" s="21" t="s">
        <v>131</v>
      </c>
      <c r="E17" s="21" t="s">
        <v>108</v>
      </c>
      <c r="F17" s="42"/>
    </row>
    <row r="18" customFormat="1" spans="1:6">
      <c r="A18" s="6"/>
      <c r="B18" s="21" t="s">
        <v>134</v>
      </c>
      <c r="C18" s="21" t="s">
        <v>135</v>
      </c>
      <c r="D18" s="21" t="s">
        <v>136</v>
      </c>
      <c r="E18" s="21" t="s">
        <v>108</v>
      </c>
      <c r="F18" s="42"/>
    </row>
    <row r="19" customFormat="1" spans="1:6">
      <c r="A19" s="6"/>
      <c r="B19" s="21" t="s">
        <v>137</v>
      </c>
      <c r="C19" s="21" t="s">
        <v>138</v>
      </c>
      <c r="D19" s="21" t="s">
        <v>131</v>
      </c>
      <c r="E19" s="21" t="s">
        <v>120</v>
      </c>
      <c r="F19" s="42"/>
    </row>
    <row r="20" customFormat="1" spans="1:6">
      <c r="A20" s="6"/>
      <c r="B20" s="21" t="s">
        <v>139</v>
      </c>
      <c r="C20" s="21" t="s">
        <v>140</v>
      </c>
      <c r="D20" s="21" t="s">
        <v>141</v>
      </c>
      <c r="E20" s="21" t="s">
        <v>108</v>
      </c>
      <c r="F20" s="42"/>
    </row>
    <row r="21" customFormat="1" spans="1:6">
      <c r="A21" s="6"/>
      <c r="B21" s="21" t="s">
        <v>142</v>
      </c>
      <c r="C21" s="21" t="s">
        <v>143</v>
      </c>
      <c r="D21" s="21" t="s">
        <v>141</v>
      </c>
      <c r="E21" s="21" t="s">
        <v>120</v>
      </c>
      <c r="F21" s="42"/>
    </row>
    <row r="22" customFormat="1" spans="1:6">
      <c r="A22" s="6"/>
      <c r="B22" s="21" t="s">
        <v>144</v>
      </c>
      <c r="C22" s="21" t="s">
        <v>145</v>
      </c>
      <c r="D22" s="21" t="s">
        <v>113</v>
      </c>
      <c r="E22" s="21" t="s">
        <v>120</v>
      </c>
      <c r="F22" s="42"/>
    </row>
    <row r="23" customFormat="1" spans="1:6">
      <c r="A23" s="6"/>
      <c r="B23" s="21" t="s">
        <v>146</v>
      </c>
      <c r="C23" s="21" t="s">
        <v>147</v>
      </c>
      <c r="D23" s="21" t="s">
        <v>131</v>
      </c>
      <c r="E23" s="21" t="s">
        <v>120</v>
      </c>
      <c r="F23" s="42"/>
    </row>
    <row r="24" customFormat="1" spans="1:6">
      <c r="A24" s="6"/>
      <c r="B24" s="21" t="s">
        <v>148</v>
      </c>
      <c r="C24" s="21" t="s">
        <v>149</v>
      </c>
      <c r="D24" s="21" t="s">
        <v>131</v>
      </c>
      <c r="E24" s="21" t="s">
        <v>120</v>
      </c>
      <c r="F24" s="42"/>
    </row>
    <row r="25" customFormat="1" spans="1:6">
      <c r="A25" s="4" t="s">
        <v>99</v>
      </c>
      <c r="B25" s="17" t="s">
        <v>100</v>
      </c>
      <c r="C25" s="18" t="s">
        <v>101</v>
      </c>
      <c r="D25" s="18" t="s">
        <v>102</v>
      </c>
      <c r="E25" s="17" t="s">
        <v>103</v>
      </c>
      <c r="F25" s="19" t="s">
        <v>104</v>
      </c>
    </row>
    <row r="26" spans="1:6">
      <c r="A26" s="6" t="s">
        <v>150</v>
      </c>
      <c r="B26" s="21" t="s">
        <v>151</v>
      </c>
      <c r="C26" s="21" t="s">
        <v>152</v>
      </c>
      <c r="D26" s="21" t="s">
        <v>113</v>
      </c>
      <c r="E26" s="21" t="s">
        <v>108</v>
      </c>
      <c r="F26" s="22"/>
    </row>
    <row r="27" spans="1:6">
      <c r="A27" s="6"/>
      <c r="B27" s="21" t="s">
        <v>153</v>
      </c>
      <c r="C27" s="21" t="s">
        <v>154</v>
      </c>
      <c r="D27" s="21" t="s">
        <v>113</v>
      </c>
      <c r="E27" s="21" t="s">
        <v>108</v>
      </c>
      <c r="F27" s="22"/>
    </row>
    <row r="28" spans="1:6">
      <c r="A28" s="6"/>
      <c r="B28" s="21" t="s">
        <v>155</v>
      </c>
      <c r="C28" s="21" t="s">
        <v>156</v>
      </c>
      <c r="D28" s="21" t="s">
        <v>113</v>
      </c>
      <c r="E28" s="21" t="s">
        <v>120</v>
      </c>
      <c r="F28" s="22"/>
    </row>
    <row r="29" spans="1:6">
      <c r="A29" s="6"/>
      <c r="B29" s="21" t="s">
        <v>157</v>
      </c>
      <c r="C29" s="21" t="s">
        <v>158</v>
      </c>
      <c r="D29" s="21" t="s">
        <v>113</v>
      </c>
      <c r="E29" s="21" t="s">
        <v>120</v>
      </c>
      <c r="F29" s="22"/>
    </row>
    <row r="30" spans="1:6">
      <c r="A30" s="6"/>
      <c r="B30" s="21" t="s">
        <v>159</v>
      </c>
      <c r="C30" s="21" t="s">
        <v>160</v>
      </c>
      <c r="D30" s="21" t="s">
        <v>113</v>
      </c>
      <c r="E30" s="21" t="s">
        <v>120</v>
      </c>
      <c r="F30" s="22"/>
    </row>
    <row r="31" spans="1:6">
      <c r="A31" s="6"/>
      <c r="B31" s="21" t="s">
        <v>161</v>
      </c>
      <c r="C31" s="21" t="s">
        <v>162</v>
      </c>
      <c r="D31" s="21" t="s">
        <v>113</v>
      </c>
      <c r="E31" s="21" t="s">
        <v>120</v>
      </c>
      <c r="F31" s="22"/>
    </row>
    <row r="32" spans="1:6">
      <c r="A32" s="6"/>
      <c r="B32" s="21" t="s">
        <v>163</v>
      </c>
      <c r="C32" s="21" t="s">
        <v>164</v>
      </c>
      <c r="D32" s="21" t="s">
        <v>113</v>
      </c>
      <c r="E32" s="21" t="s">
        <v>108</v>
      </c>
      <c r="F32" s="22"/>
    </row>
    <row r="33" spans="1:6">
      <c r="A33" s="6"/>
      <c r="B33" s="21" t="s">
        <v>165</v>
      </c>
      <c r="C33" s="21" t="s">
        <v>166</v>
      </c>
      <c r="D33" s="21" t="s">
        <v>113</v>
      </c>
      <c r="E33" s="21" t="s">
        <v>108</v>
      </c>
      <c r="F33" s="22"/>
    </row>
    <row r="34" spans="1:6">
      <c r="A34" s="6"/>
      <c r="B34" s="21" t="s">
        <v>167</v>
      </c>
      <c r="C34" s="21" t="s">
        <v>168</v>
      </c>
      <c r="D34" s="21" t="s">
        <v>113</v>
      </c>
      <c r="E34" s="21" t="s">
        <v>108</v>
      </c>
      <c r="F34" s="22"/>
    </row>
    <row r="35" spans="1:6">
      <c r="A35" s="6"/>
      <c r="B35" s="21" t="s">
        <v>169</v>
      </c>
      <c r="C35" s="21" t="s">
        <v>170</v>
      </c>
      <c r="D35" s="21" t="s">
        <v>113</v>
      </c>
      <c r="E35" s="21" t="s">
        <v>108</v>
      </c>
      <c r="F35" s="22"/>
    </row>
    <row r="36" spans="1:6">
      <c r="A36" s="6"/>
      <c r="B36" s="21" t="s">
        <v>171</v>
      </c>
      <c r="C36" s="21" t="s">
        <v>172</v>
      </c>
      <c r="D36" s="21" t="s">
        <v>107</v>
      </c>
      <c r="E36" s="21" t="s">
        <v>108</v>
      </c>
      <c r="F36" s="22"/>
    </row>
    <row r="37" spans="1:6">
      <c r="A37" s="6"/>
      <c r="B37" s="21" t="s">
        <v>173</v>
      </c>
      <c r="C37" s="21" t="s">
        <v>174</v>
      </c>
      <c r="D37" s="21" t="s">
        <v>107</v>
      </c>
      <c r="E37" s="21" t="s">
        <v>108</v>
      </c>
      <c r="F37" s="22"/>
    </row>
  </sheetData>
  <mergeCells count="6">
    <mergeCell ref="B1:F1"/>
    <mergeCell ref="B2:F2"/>
    <mergeCell ref="B3:F3"/>
    <mergeCell ref="A5:A6"/>
    <mergeCell ref="A8:A24"/>
    <mergeCell ref="A26:A3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4"/>
  <sheetViews>
    <sheetView zoomScale="102" zoomScaleNormal="102" workbookViewId="0">
      <selection activeCell="C15" sqref="C15"/>
    </sheetView>
  </sheetViews>
  <sheetFormatPr defaultColWidth="9.23076923076923" defaultRowHeight="16.8" outlineLevelCol="5"/>
  <cols>
    <col min="1" max="1" width="17.6153846153846" customWidth="1"/>
    <col min="2" max="2" width="23.7115384615385" customWidth="1"/>
    <col min="3" max="3" width="26.9134615384615" customWidth="1"/>
    <col min="4" max="4" width="17.4615384615385" customWidth="1"/>
    <col min="5" max="5" width="21.9519230769231" customWidth="1"/>
    <col min="6" max="6" width="29.6346153846154" customWidth="1"/>
    <col min="7" max="7" width="19.0096153846154" customWidth="1"/>
  </cols>
  <sheetData>
    <row r="1" spans="1:6">
      <c r="A1" s="4" t="s">
        <v>99</v>
      </c>
      <c r="B1" s="17" t="s">
        <v>100</v>
      </c>
      <c r="C1" s="18" t="s">
        <v>101</v>
      </c>
      <c r="D1" s="18" t="s">
        <v>102</v>
      </c>
      <c r="E1" s="17" t="s">
        <v>103</v>
      </c>
      <c r="F1" s="19" t="s">
        <v>104</v>
      </c>
    </row>
    <row r="2" ht="17" spans="1:6">
      <c r="A2" s="7" t="s">
        <v>175</v>
      </c>
      <c r="B2" s="6" t="s">
        <v>176</v>
      </c>
      <c r="C2" s="6" t="s">
        <v>177</v>
      </c>
      <c r="D2" s="6" t="s">
        <v>178</v>
      </c>
      <c r="E2" s="6" t="s">
        <v>108</v>
      </c>
      <c r="F2" s="7"/>
    </row>
    <row r="3" spans="1:6">
      <c r="A3" s="4" t="s">
        <v>99</v>
      </c>
      <c r="B3" s="17" t="s">
        <v>100</v>
      </c>
      <c r="C3" s="18" t="s">
        <v>101</v>
      </c>
      <c r="D3" s="18" t="s">
        <v>102</v>
      </c>
      <c r="E3" s="17" t="s">
        <v>103</v>
      </c>
      <c r="F3" s="19" t="s">
        <v>104</v>
      </c>
    </row>
    <row r="4" spans="1:6">
      <c r="A4" s="20" t="s">
        <v>179</v>
      </c>
      <c r="B4" s="21" t="s">
        <v>180</v>
      </c>
      <c r="C4" s="21" t="s">
        <v>181</v>
      </c>
      <c r="D4" s="21" t="s">
        <v>113</v>
      </c>
      <c r="E4" s="21" t="s">
        <v>108</v>
      </c>
      <c r="F4" s="22"/>
    </row>
    <row r="5" spans="1:6">
      <c r="A5" s="20"/>
      <c r="B5" s="21" t="s">
        <v>182</v>
      </c>
      <c r="C5" s="21" t="s">
        <v>183</v>
      </c>
      <c r="D5" s="21" t="s">
        <v>113</v>
      </c>
      <c r="E5" s="21" t="s">
        <v>108</v>
      </c>
      <c r="F5" s="22"/>
    </row>
    <row r="6" spans="1:6">
      <c r="A6" s="20"/>
      <c r="B6" s="21" t="s">
        <v>184</v>
      </c>
      <c r="C6" s="21" t="s">
        <v>185</v>
      </c>
      <c r="D6" s="21" t="s">
        <v>113</v>
      </c>
      <c r="E6" s="21" t="s">
        <v>108</v>
      </c>
      <c r="F6" s="22"/>
    </row>
    <row r="7" spans="1:6">
      <c r="A7" s="4" t="s">
        <v>99</v>
      </c>
      <c r="B7" s="4" t="s">
        <v>100</v>
      </c>
      <c r="C7" s="1" t="s">
        <v>101</v>
      </c>
      <c r="D7" s="1" t="s">
        <v>102</v>
      </c>
      <c r="E7" s="4" t="s">
        <v>103</v>
      </c>
      <c r="F7" s="4" t="s">
        <v>104</v>
      </c>
    </row>
    <row r="8" ht="17" spans="1:6">
      <c r="A8" s="12" t="s">
        <v>186</v>
      </c>
      <c r="B8" s="6" t="s">
        <v>187</v>
      </c>
      <c r="C8" s="6" t="s">
        <v>188</v>
      </c>
      <c r="D8" s="6" t="s">
        <v>189</v>
      </c>
      <c r="E8" s="6" t="s">
        <v>108</v>
      </c>
      <c r="F8" s="7"/>
    </row>
    <row r="9" ht="17" spans="1:6">
      <c r="A9" s="12"/>
      <c r="B9" s="6" t="s">
        <v>190</v>
      </c>
      <c r="C9" s="6" t="s">
        <v>112</v>
      </c>
      <c r="D9" s="6" t="s">
        <v>113</v>
      </c>
      <c r="E9" s="6" t="s">
        <v>108</v>
      </c>
      <c r="F9" s="7"/>
    </row>
    <row r="10" ht="17" spans="1:6">
      <c r="A10" s="12"/>
      <c r="B10" s="6" t="s">
        <v>191</v>
      </c>
      <c r="C10" s="6" t="s">
        <v>192</v>
      </c>
      <c r="D10" s="6" t="s">
        <v>193</v>
      </c>
      <c r="E10" s="6" t="s">
        <v>108</v>
      </c>
      <c r="F10" s="7"/>
    </row>
    <row r="11" ht="17" spans="1:6">
      <c r="A11" s="12"/>
      <c r="B11" s="6" t="s">
        <v>194</v>
      </c>
      <c r="C11" s="6" t="s">
        <v>195</v>
      </c>
      <c r="D11" s="6" t="s">
        <v>193</v>
      </c>
      <c r="E11" s="6" t="s">
        <v>108</v>
      </c>
      <c r="F11" s="7" t="s">
        <v>196</v>
      </c>
    </row>
    <row r="12" ht="17" spans="1:6">
      <c r="A12" s="12"/>
      <c r="B12" s="6" t="s">
        <v>197</v>
      </c>
      <c r="C12" s="6" t="s">
        <v>198</v>
      </c>
      <c r="D12" s="6" t="s">
        <v>113</v>
      </c>
      <c r="E12" s="6" t="s">
        <v>120</v>
      </c>
      <c r="F12" s="7" t="s">
        <v>199</v>
      </c>
    </row>
    <row r="13" ht="17" spans="1:6">
      <c r="A13" s="12"/>
      <c r="B13" s="6" t="s">
        <v>200</v>
      </c>
      <c r="C13" s="6" t="s">
        <v>201</v>
      </c>
      <c r="D13" s="6" t="s">
        <v>113</v>
      </c>
      <c r="E13" s="6" t="s">
        <v>120</v>
      </c>
      <c r="F13" s="7" t="s">
        <v>199</v>
      </c>
    </row>
    <row r="14" ht="17" spans="1:6">
      <c r="A14" s="12"/>
      <c r="B14" s="6" t="s">
        <v>202</v>
      </c>
      <c r="C14" s="6" t="s">
        <v>203</v>
      </c>
      <c r="D14" s="6" t="s">
        <v>189</v>
      </c>
      <c r="E14" s="6" t="s">
        <v>108</v>
      </c>
      <c r="F14" s="7"/>
    </row>
    <row r="15" ht="17" spans="1:6">
      <c r="A15" s="12"/>
      <c r="B15" s="6" t="s">
        <v>204</v>
      </c>
      <c r="C15" s="6" t="s">
        <v>205</v>
      </c>
      <c r="D15" s="6" t="s">
        <v>206</v>
      </c>
      <c r="E15" s="6" t="s">
        <v>120</v>
      </c>
      <c r="F15" s="7" t="s">
        <v>207</v>
      </c>
    </row>
    <row r="16" ht="17" spans="1:6">
      <c r="A16" s="8"/>
      <c r="B16" s="6" t="s">
        <v>208</v>
      </c>
      <c r="C16" s="6" t="s">
        <v>209</v>
      </c>
      <c r="D16" s="6" t="s">
        <v>107</v>
      </c>
      <c r="E16" s="6" t="s">
        <v>120</v>
      </c>
      <c r="F16" s="7"/>
    </row>
    <row r="17" spans="1:6">
      <c r="A17" s="1" t="s">
        <v>93</v>
      </c>
      <c r="B17" s="2" t="s">
        <v>210</v>
      </c>
      <c r="C17" s="3"/>
      <c r="D17" s="3"/>
      <c r="E17" s="3"/>
      <c r="F17" s="3"/>
    </row>
    <row r="18" spans="1:6">
      <c r="A18" s="1" t="s">
        <v>95</v>
      </c>
      <c r="B18" s="2" t="s">
        <v>211</v>
      </c>
      <c r="C18" s="3"/>
      <c r="D18" s="3"/>
      <c r="E18" s="3"/>
      <c r="F18" s="3"/>
    </row>
    <row r="19" spans="1:6">
      <c r="A19" s="1" t="s">
        <v>97</v>
      </c>
      <c r="B19" s="2" t="s">
        <v>98</v>
      </c>
      <c r="C19" s="3"/>
      <c r="D19" s="3"/>
      <c r="E19" s="3"/>
      <c r="F19" s="3"/>
    </row>
    <row r="20" spans="1:6">
      <c r="A20" s="4" t="s">
        <v>99</v>
      </c>
      <c r="B20" s="4" t="s">
        <v>100</v>
      </c>
      <c r="C20" s="1" t="s">
        <v>101</v>
      </c>
      <c r="D20" s="1" t="s">
        <v>102</v>
      </c>
      <c r="E20" s="4" t="s">
        <v>103</v>
      </c>
      <c r="F20" s="4" t="s">
        <v>104</v>
      </c>
    </row>
    <row r="21" ht="17" spans="1:6">
      <c r="A21" s="10"/>
      <c r="B21" s="6" t="s">
        <v>212</v>
      </c>
      <c r="C21" s="6" t="s">
        <v>213</v>
      </c>
      <c r="D21" s="6" t="s">
        <v>113</v>
      </c>
      <c r="E21" s="6" t="s">
        <v>108</v>
      </c>
      <c r="F21" s="6"/>
    </row>
    <row r="22" ht="34" spans="1:6">
      <c r="A22" s="10"/>
      <c r="B22" s="6" t="s">
        <v>214</v>
      </c>
      <c r="C22" s="6" t="s">
        <v>215</v>
      </c>
      <c r="D22" s="6" t="s">
        <v>113</v>
      </c>
      <c r="E22" s="6" t="s">
        <v>120</v>
      </c>
      <c r="F22" s="7"/>
    </row>
    <row r="23" ht="17" spans="1:6">
      <c r="A23" s="10"/>
      <c r="B23" s="13" t="str">
        <f>HYPERLINK("#A46","采购单信息")</f>
        <v>采购单信息</v>
      </c>
      <c r="C23" s="6" t="s">
        <v>216</v>
      </c>
      <c r="D23" s="6" t="s">
        <v>107</v>
      </c>
      <c r="E23" s="6" t="s">
        <v>108</v>
      </c>
      <c r="F23" s="7"/>
    </row>
    <row r="24" ht="17" spans="1:6">
      <c r="A24" s="10"/>
      <c r="B24" s="13" t="str">
        <f>HYPERLINK("#A33","招标人信息")</f>
        <v>招标人信息</v>
      </c>
      <c r="C24" s="6" t="s">
        <v>109</v>
      </c>
      <c r="D24" s="6" t="s">
        <v>107</v>
      </c>
      <c r="E24" s="6" t="s">
        <v>108</v>
      </c>
      <c r="F24" s="7"/>
    </row>
    <row r="25" ht="17" spans="1:6">
      <c r="A25" s="10"/>
      <c r="B25" s="15" t="str">
        <f>HYPERLINK("#A8","公告信息")</f>
        <v>公告信息</v>
      </c>
      <c r="C25" s="6" t="s">
        <v>217</v>
      </c>
      <c r="D25" s="6" t="s">
        <v>107</v>
      </c>
      <c r="E25" s="6" t="s">
        <v>108</v>
      </c>
      <c r="F25" s="7"/>
    </row>
    <row r="26" ht="17" spans="1:6">
      <c r="A26" s="10"/>
      <c r="B26" s="13" t="str">
        <f>HYPERLINK("#A141","文件信息")</f>
        <v>文件信息</v>
      </c>
      <c r="C26" s="6" t="s">
        <v>218</v>
      </c>
      <c r="D26" s="6" t="s">
        <v>107</v>
      </c>
      <c r="E26" s="6" t="s">
        <v>108</v>
      </c>
      <c r="F26" s="7"/>
    </row>
    <row r="27" ht="17" spans="1:6">
      <c r="A27" s="10"/>
      <c r="B27" s="23" t="str">
        <f>HYPERLINK("#A150","评审办法")</f>
        <v>评审办法</v>
      </c>
      <c r="C27" s="6" t="s">
        <v>219</v>
      </c>
      <c r="D27" s="6" t="s">
        <v>206</v>
      </c>
      <c r="E27" s="6" t="s">
        <v>108</v>
      </c>
      <c r="F27" s="7"/>
    </row>
    <row r="28" ht="17" spans="1:6">
      <c r="A28" s="10"/>
      <c r="B28" s="13" t="str">
        <f>HYPERLINK("#A132","邀请供应商")</f>
        <v>邀请供应商</v>
      </c>
      <c r="C28" s="6" t="s">
        <v>220</v>
      </c>
      <c r="D28" s="6" t="s">
        <v>206</v>
      </c>
      <c r="E28" s="6" t="s">
        <v>108</v>
      </c>
      <c r="F28" s="24" t="str">
        <f>HYPERLINK("#业务定义!A9","邀请招标必填")</f>
        <v>邀请招标必填</v>
      </c>
    </row>
    <row r="29" customFormat="1" ht="17" spans="1:6">
      <c r="A29" s="10"/>
      <c r="B29" s="15" t="str">
        <f>HYPERLINK("#A104","品目元数据")</f>
        <v>品目元数据</v>
      </c>
      <c r="C29" s="6" t="s">
        <v>221</v>
      </c>
      <c r="D29" s="6" t="s">
        <v>206</v>
      </c>
      <c r="E29" s="6" t="s">
        <v>108</v>
      </c>
      <c r="F29" s="25" t="str">
        <f>HYPERLINK("#业务定义!A20","分项采购必填")</f>
        <v>分项采购必填</v>
      </c>
    </row>
    <row r="30" customFormat="1" ht="17" spans="1:6">
      <c r="A30" s="11"/>
      <c r="B30" s="15" t="str">
        <f>HYPERLINK("#A112","品目(采购清单)")</f>
        <v>品目(采购清单)</v>
      </c>
      <c r="C30" s="6" t="s">
        <v>222</v>
      </c>
      <c r="D30" s="6" t="s">
        <v>206</v>
      </c>
      <c r="E30" s="6" t="s">
        <v>108</v>
      </c>
      <c r="F30" s="25" t="str">
        <f>HYPERLINK("#业务定义!A20","分项采购必填")</f>
        <v>分项采购必填</v>
      </c>
    </row>
    <row r="31" customFormat="1" spans="1:6">
      <c r="A31" s="4" t="s">
        <v>99</v>
      </c>
      <c r="B31" s="4" t="s">
        <v>100</v>
      </c>
      <c r="C31" s="1" t="s">
        <v>101</v>
      </c>
      <c r="D31" s="1" t="s">
        <v>102</v>
      </c>
      <c r="E31" s="4" t="s">
        <v>103</v>
      </c>
      <c r="F31" s="4" t="s">
        <v>104</v>
      </c>
    </row>
    <row r="32" customFormat="1" ht="17" spans="1:6">
      <c r="A32" s="6" t="s">
        <v>150</v>
      </c>
      <c r="B32" s="6" t="s">
        <v>151</v>
      </c>
      <c r="C32" s="6" t="s">
        <v>152</v>
      </c>
      <c r="D32" s="6" t="s">
        <v>113</v>
      </c>
      <c r="E32" s="6" t="s">
        <v>108</v>
      </c>
      <c r="F32" s="7"/>
    </row>
    <row r="33" customFormat="1" ht="17" spans="1:6">
      <c r="A33" s="6"/>
      <c r="B33" s="6" t="s">
        <v>153</v>
      </c>
      <c r="C33" s="6" t="s">
        <v>154</v>
      </c>
      <c r="D33" s="6" t="s">
        <v>113</v>
      </c>
      <c r="E33" s="6" t="s">
        <v>108</v>
      </c>
      <c r="F33" s="7"/>
    </row>
    <row r="34" customFormat="1" ht="17" spans="1:6">
      <c r="A34" s="6"/>
      <c r="B34" s="6" t="s">
        <v>155</v>
      </c>
      <c r="C34" s="6" t="s">
        <v>156</v>
      </c>
      <c r="D34" s="6" t="s">
        <v>113</v>
      </c>
      <c r="E34" s="6" t="s">
        <v>120</v>
      </c>
      <c r="F34" s="7"/>
    </row>
    <row r="35" customFormat="1" ht="17" spans="1:6">
      <c r="A35" s="6"/>
      <c r="B35" s="6" t="s">
        <v>157</v>
      </c>
      <c r="C35" s="6" t="s">
        <v>158</v>
      </c>
      <c r="D35" s="6" t="s">
        <v>113</v>
      </c>
      <c r="E35" s="6" t="s">
        <v>120</v>
      </c>
      <c r="F35" s="7"/>
    </row>
    <row r="36" customFormat="1" ht="17" spans="1:6">
      <c r="A36" s="6"/>
      <c r="B36" s="6" t="s">
        <v>159</v>
      </c>
      <c r="C36" s="6" t="s">
        <v>160</v>
      </c>
      <c r="D36" s="6" t="s">
        <v>113</v>
      </c>
      <c r="E36" s="6" t="s">
        <v>120</v>
      </c>
      <c r="F36" s="7"/>
    </row>
    <row r="37" customFormat="1" ht="17" spans="1:6">
      <c r="A37" s="6"/>
      <c r="B37" s="6" t="s">
        <v>161</v>
      </c>
      <c r="C37" s="6" t="s">
        <v>162</v>
      </c>
      <c r="D37" s="6" t="s">
        <v>113</v>
      </c>
      <c r="E37" s="6" t="s">
        <v>120</v>
      </c>
      <c r="F37" s="7"/>
    </row>
    <row r="38" customFormat="1" ht="17" spans="1:6">
      <c r="A38" s="6"/>
      <c r="B38" s="6" t="s">
        <v>163</v>
      </c>
      <c r="C38" s="6" t="s">
        <v>164</v>
      </c>
      <c r="D38" s="6" t="s">
        <v>113</v>
      </c>
      <c r="E38" s="6" t="s">
        <v>108</v>
      </c>
      <c r="F38" s="7"/>
    </row>
    <row r="39" customFormat="1" ht="17" spans="1:6">
      <c r="A39" s="6"/>
      <c r="B39" s="6" t="s">
        <v>165</v>
      </c>
      <c r="C39" s="6" t="s">
        <v>166</v>
      </c>
      <c r="D39" s="6" t="s">
        <v>113</v>
      </c>
      <c r="E39" s="6" t="s">
        <v>108</v>
      </c>
      <c r="F39" s="7"/>
    </row>
    <row r="40" customFormat="1" ht="34" spans="1:6">
      <c r="A40" s="6"/>
      <c r="B40" s="6" t="s">
        <v>167</v>
      </c>
      <c r="C40" s="6" t="s">
        <v>168</v>
      </c>
      <c r="D40" s="6" t="s">
        <v>113</v>
      </c>
      <c r="E40" s="6" t="s">
        <v>108</v>
      </c>
      <c r="F40" s="7"/>
    </row>
    <row r="41" customFormat="1" ht="17" spans="1:6">
      <c r="A41" s="6"/>
      <c r="B41" s="6" t="s">
        <v>169</v>
      </c>
      <c r="C41" s="6" t="s">
        <v>170</v>
      </c>
      <c r="D41" s="6" t="s">
        <v>113</v>
      </c>
      <c r="E41" s="6" t="s">
        <v>108</v>
      </c>
      <c r="F41" s="7"/>
    </row>
    <row r="42" customFormat="1" ht="17" spans="1:6">
      <c r="A42" s="6"/>
      <c r="B42" s="6" t="s">
        <v>171</v>
      </c>
      <c r="C42" s="6" t="s">
        <v>172</v>
      </c>
      <c r="D42" s="6" t="s">
        <v>107</v>
      </c>
      <c r="E42" s="6" t="s">
        <v>120</v>
      </c>
      <c r="F42" s="7"/>
    </row>
    <row r="43" customFormat="1" ht="17" spans="1:6">
      <c r="A43" s="6"/>
      <c r="B43" s="6" t="s">
        <v>173</v>
      </c>
      <c r="C43" s="6" t="s">
        <v>174</v>
      </c>
      <c r="D43" s="6" t="s">
        <v>107</v>
      </c>
      <c r="E43" s="6" t="s">
        <v>120</v>
      </c>
      <c r="F43" s="7"/>
    </row>
    <row r="44" customFormat="1" spans="1:6">
      <c r="A44" s="4" t="s">
        <v>99</v>
      </c>
      <c r="B44" s="4" t="s">
        <v>100</v>
      </c>
      <c r="C44" s="1" t="s">
        <v>101</v>
      </c>
      <c r="D44" s="1" t="s">
        <v>102</v>
      </c>
      <c r="E44" s="4" t="s">
        <v>103</v>
      </c>
      <c r="F44" s="4" t="s">
        <v>104</v>
      </c>
    </row>
    <row r="45" ht="17" spans="1:6">
      <c r="A45" s="7" t="s">
        <v>223</v>
      </c>
      <c r="B45" s="6" t="s">
        <v>224</v>
      </c>
      <c r="C45" s="6" t="s">
        <v>112</v>
      </c>
      <c r="D45" s="6" t="s">
        <v>113</v>
      </c>
      <c r="E45" s="6" t="s">
        <v>108</v>
      </c>
      <c r="F45" s="7"/>
    </row>
    <row r="46" ht="17" spans="1:6">
      <c r="A46" s="7"/>
      <c r="B46" s="6" t="s">
        <v>225</v>
      </c>
      <c r="C46" s="6" t="s">
        <v>226</v>
      </c>
      <c r="D46" s="6" t="s">
        <v>113</v>
      </c>
      <c r="E46" s="6" t="s">
        <v>108</v>
      </c>
      <c r="F46" s="7"/>
    </row>
    <row r="47" ht="17" spans="1:6">
      <c r="A47" s="7"/>
      <c r="B47" s="6" t="s">
        <v>121</v>
      </c>
      <c r="C47" s="6" t="s">
        <v>122</v>
      </c>
      <c r="D47" s="6" t="s">
        <v>113</v>
      </c>
      <c r="E47" s="6" t="s">
        <v>108</v>
      </c>
      <c r="F47" s="7"/>
    </row>
    <row r="48" ht="17" spans="1:6">
      <c r="A48" s="7"/>
      <c r="B48" s="6" t="s">
        <v>123</v>
      </c>
      <c r="C48" s="6" t="s">
        <v>124</v>
      </c>
      <c r="D48" s="6" t="s">
        <v>113</v>
      </c>
      <c r="E48" s="6" t="s">
        <v>108</v>
      </c>
      <c r="F48" s="7"/>
    </row>
    <row r="49" ht="17" spans="1:6">
      <c r="A49" s="7"/>
      <c r="B49" s="6" t="s">
        <v>125</v>
      </c>
      <c r="C49" s="6" t="s">
        <v>126</v>
      </c>
      <c r="D49" s="6" t="s">
        <v>113</v>
      </c>
      <c r="E49" s="6" t="s">
        <v>120</v>
      </c>
      <c r="F49" s="7"/>
    </row>
    <row r="50" ht="17" spans="1:6">
      <c r="A50" s="7"/>
      <c r="B50" s="6" t="s">
        <v>127</v>
      </c>
      <c r="C50" s="6" t="s">
        <v>128</v>
      </c>
      <c r="D50" s="6" t="s">
        <v>113</v>
      </c>
      <c r="E50" s="6" t="s">
        <v>120</v>
      </c>
      <c r="F50" s="7"/>
    </row>
    <row r="51" ht="17" spans="1:6">
      <c r="A51" s="7"/>
      <c r="B51" s="6" t="s">
        <v>118</v>
      </c>
      <c r="C51" s="6" t="s">
        <v>119</v>
      </c>
      <c r="D51" s="6" t="s">
        <v>113</v>
      </c>
      <c r="E51" s="6" t="s">
        <v>120</v>
      </c>
      <c r="F51" s="7"/>
    </row>
    <row r="52" ht="17" spans="1:6">
      <c r="A52" s="7"/>
      <c r="B52" s="6" t="s">
        <v>116</v>
      </c>
      <c r="C52" s="6" t="s">
        <v>227</v>
      </c>
      <c r="D52" s="6" t="s">
        <v>113</v>
      </c>
      <c r="E52" s="6" t="s">
        <v>108</v>
      </c>
      <c r="F52" s="7"/>
    </row>
    <row r="53" ht="17" spans="1:6">
      <c r="A53" s="7"/>
      <c r="B53" s="6" t="s">
        <v>134</v>
      </c>
      <c r="C53" s="6" t="s">
        <v>135</v>
      </c>
      <c r="D53" s="6" t="s">
        <v>228</v>
      </c>
      <c r="E53" s="6" t="s">
        <v>108</v>
      </c>
      <c r="F53" s="7"/>
    </row>
    <row r="54" ht="17" spans="1:6">
      <c r="A54" s="7"/>
      <c r="B54" s="6" t="s">
        <v>229</v>
      </c>
      <c r="C54" s="6" t="s">
        <v>230</v>
      </c>
      <c r="D54" s="6" t="s">
        <v>193</v>
      </c>
      <c r="E54" s="6" t="s">
        <v>108</v>
      </c>
      <c r="F54" s="15" t="str">
        <f>HYPERLINK("#字典表!A1","参考字典")</f>
        <v>参考字典</v>
      </c>
    </row>
    <row r="55" ht="17" spans="1:6">
      <c r="A55" s="7"/>
      <c r="B55" s="6" t="s">
        <v>187</v>
      </c>
      <c r="C55" s="6" t="s">
        <v>188</v>
      </c>
      <c r="D55" s="6" t="s">
        <v>189</v>
      </c>
      <c r="E55" s="6" t="s">
        <v>108</v>
      </c>
      <c r="F55" s="7"/>
    </row>
    <row r="56" ht="17" spans="1:6">
      <c r="A56" s="7"/>
      <c r="B56" s="6" t="s">
        <v>231</v>
      </c>
      <c r="C56" s="6" t="s">
        <v>232</v>
      </c>
      <c r="D56" s="6" t="s">
        <v>193</v>
      </c>
      <c r="E56" s="6" t="s">
        <v>108</v>
      </c>
      <c r="F56" s="15" t="str">
        <f>HYPERLINK("#字典表A11","参考字典")</f>
        <v>参考字典</v>
      </c>
    </row>
    <row r="57" ht="17" spans="1:6">
      <c r="A57" s="7"/>
      <c r="B57" s="6" t="s">
        <v>129</v>
      </c>
      <c r="C57" s="6" t="s">
        <v>130</v>
      </c>
      <c r="D57" s="6" t="s">
        <v>193</v>
      </c>
      <c r="E57" s="6" t="s">
        <v>108</v>
      </c>
      <c r="F57" s="7"/>
    </row>
    <row r="58" ht="17" spans="1:6">
      <c r="A58" s="7"/>
      <c r="B58" s="6" t="s">
        <v>132</v>
      </c>
      <c r="C58" s="6" t="s">
        <v>133</v>
      </c>
      <c r="D58" s="6" t="s">
        <v>193</v>
      </c>
      <c r="E58" s="6" t="s">
        <v>108</v>
      </c>
      <c r="F58" s="7"/>
    </row>
    <row r="59" ht="17" spans="1:6">
      <c r="A59" s="7"/>
      <c r="B59" s="6" t="s">
        <v>233</v>
      </c>
      <c r="C59" s="6" t="s">
        <v>234</v>
      </c>
      <c r="D59" s="6" t="s">
        <v>193</v>
      </c>
      <c r="E59" s="6" t="s">
        <v>108</v>
      </c>
      <c r="F59" s="7" t="s">
        <v>196</v>
      </c>
    </row>
    <row r="60" ht="17" spans="1:6">
      <c r="A60" s="7"/>
      <c r="B60" s="6" t="s">
        <v>235</v>
      </c>
      <c r="C60" s="6" t="s">
        <v>236</v>
      </c>
      <c r="D60" s="6" t="s">
        <v>189</v>
      </c>
      <c r="E60" s="6" t="s">
        <v>120</v>
      </c>
      <c r="F60" s="7"/>
    </row>
    <row r="61" ht="17" spans="1:6">
      <c r="A61" s="7"/>
      <c r="B61" s="6" t="s">
        <v>237</v>
      </c>
      <c r="C61" s="6" t="s">
        <v>238</v>
      </c>
      <c r="D61" s="6" t="s">
        <v>228</v>
      </c>
      <c r="E61" s="6" t="s">
        <v>108</v>
      </c>
      <c r="F61" s="7"/>
    </row>
    <row r="62" ht="34" spans="1:6">
      <c r="A62" s="7"/>
      <c r="B62" s="6" t="s">
        <v>239</v>
      </c>
      <c r="C62" s="6" t="s">
        <v>240</v>
      </c>
      <c r="D62" s="6" t="s">
        <v>193</v>
      </c>
      <c r="E62" s="6" t="s">
        <v>108</v>
      </c>
      <c r="F62" s="6" t="s">
        <v>241</v>
      </c>
    </row>
    <row r="63" ht="17" spans="1:6">
      <c r="A63" s="7"/>
      <c r="B63" s="6" t="s">
        <v>242</v>
      </c>
      <c r="C63" s="6" t="s">
        <v>243</v>
      </c>
      <c r="D63" s="6" t="s">
        <v>193</v>
      </c>
      <c r="E63" s="6" t="s">
        <v>108</v>
      </c>
      <c r="F63" s="7"/>
    </row>
    <row r="64" ht="17" spans="1:6">
      <c r="A64" s="7"/>
      <c r="B64" s="6" t="s">
        <v>244</v>
      </c>
      <c r="C64" s="6" t="s">
        <v>245</v>
      </c>
      <c r="D64" s="6" t="s">
        <v>193</v>
      </c>
      <c r="E64" s="6" t="s">
        <v>108</v>
      </c>
      <c r="F64" s="7"/>
    </row>
    <row r="65" ht="17" spans="1:6">
      <c r="A65" s="7"/>
      <c r="B65" s="6" t="s">
        <v>246</v>
      </c>
      <c r="C65" s="6" t="s">
        <v>247</v>
      </c>
      <c r="D65" s="6" t="s">
        <v>113</v>
      </c>
      <c r="E65" s="6" t="s">
        <v>120</v>
      </c>
      <c r="F65" s="7"/>
    </row>
    <row r="66" ht="17" spans="1:6">
      <c r="A66" s="7"/>
      <c r="B66" s="6" t="s">
        <v>248</v>
      </c>
      <c r="C66" s="6" t="s">
        <v>249</v>
      </c>
      <c r="D66" s="6" t="s">
        <v>189</v>
      </c>
      <c r="E66" s="6" t="s">
        <v>108</v>
      </c>
      <c r="F66" s="7"/>
    </row>
    <row r="67" ht="17" spans="1:6">
      <c r="A67" s="7"/>
      <c r="B67" s="6" t="s">
        <v>250</v>
      </c>
      <c r="C67" s="6" t="s">
        <v>251</v>
      </c>
      <c r="D67" s="6" t="s">
        <v>189</v>
      </c>
      <c r="E67" s="6" t="s">
        <v>108</v>
      </c>
      <c r="F67" s="7"/>
    </row>
    <row r="68" ht="17" spans="1:6">
      <c r="A68" s="7"/>
      <c r="B68" s="6" t="s">
        <v>252</v>
      </c>
      <c r="C68" s="6" t="s">
        <v>253</v>
      </c>
      <c r="D68" s="6" t="s">
        <v>189</v>
      </c>
      <c r="E68" s="6" t="s">
        <v>108</v>
      </c>
      <c r="F68" s="7"/>
    </row>
    <row r="69" ht="17" spans="1:6">
      <c r="A69" s="7"/>
      <c r="B69" s="6" t="s">
        <v>254</v>
      </c>
      <c r="C69" s="6" t="s">
        <v>255</v>
      </c>
      <c r="D69" s="6" t="s">
        <v>189</v>
      </c>
      <c r="E69" s="6" t="s">
        <v>108</v>
      </c>
      <c r="F69" s="7"/>
    </row>
    <row r="70" ht="17" spans="1:6">
      <c r="A70" s="7"/>
      <c r="B70" s="6" t="s">
        <v>256</v>
      </c>
      <c r="C70" s="6" t="s">
        <v>257</v>
      </c>
      <c r="D70" s="6" t="s">
        <v>189</v>
      </c>
      <c r="E70" s="6" t="s">
        <v>108</v>
      </c>
      <c r="F70" s="7"/>
    </row>
    <row r="71" ht="17" spans="1:6">
      <c r="A71" s="7"/>
      <c r="B71" s="6" t="s">
        <v>258</v>
      </c>
      <c r="C71" s="6" t="s">
        <v>259</v>
      </c>
      <c r="D71" s="6" t="s">
        <v>193</v>
      </c>
      <c r="E71" s="6" t="s">
        <v>108</v>
      </c>
      <c r="F71" s="7" t="s">
        <v>260</v>
      </c>
    </row>
    <row r="72" ht="17" spans="1:6">
      <c r="A72" s="7"/>
      <c r="B72" s="6" t="s">
        <v>261</v>
      </c>
      <c r="C72" s="6" t="s">
        <v>262</v>
      </c>
      <c r="D72" s="6" t="s">
        <v>193</v>
      </c>
      <c r="E72" s="6" t="s">
        <v>108</v>
      </c>
      <c r="F72" s="7" t="s">
        <v>196</v>
      </c>
    </row>
    <row r="73" ht="17" spans="1:6">
      <c r="A73" s="7"/>
      <c r="B73" s="6" t="s">
        <v>263</v>
      </c>
      <c r="C73" s="6" t="s">
        <v>264</v>
      </c>
      <c r="D73" s="6" t="s">
        <v>193</v>
      </c>
      <c r="E73" s="6" t="s">
        <v>108</v>
      </c>
      <c r="F73" s="7" t="s">
        <v>196</v>
      </c>
    </row>
    <row r="74" ht="17" spans="1:6">
      <c r="A74" s="7"/>
      <c r="B74" s="6" t="s">
        <v>265</v>
      </c>
      <c r="C74" s="6" t="s">
        <v>266</v>
      </c>
      <c r="D74" s="6" t="s">
        <v>193</v>
      </c>
      <c r="E74" s="6" t="s">
        <v>108</v>
      </c>
      <c r="F74" s="7" t="s">
        <v>196</v>
      </c>
    </row>
    <row r="75" ht="17" spans="1:6">
      <c r="A75" s="7"/>
      <c r="B75" s="6" t="s">
        <v>267</v>
      </c>
      <c r="C75" s="6" t="s">
        <v>268</v>
      </c>
      <c r="D75" s="6" t="s">
        <v>113</v>
      </c>
      <c r="E75" s="6" t="s">
        <v>120</v>
      </c>
      <c r="F75" s="7"/>
    </row>
    <row r="76" ht="17" spans="1:6">
      <c r="A76" s="7"/>
      <c r="B76" s="6" t="s">
        <v>269</v>
      </c>
      <c r="C76" s="6" t="s">
        <v>270</v>
      </c>
      <c r="D76" s="6" t="s">
        <v>206</v>
      </c>
      <c r="E76" s="6" t="s">
        <v>120</v>
      </c>
      <c r="F76" s="7"/>
    </row>
    <row r="77" ht="17" spans="1:6">
      <c r="A77" s="7"/>
      <c r="B77" s="6" t="s">
        <v>271</v>
      </c>
      <c r="C77" s="6" t="s">
        <v>272</v>
      </c>
      <c r="D77" s="6" t="s">
        <v>206</v>
      </c>
      <c r="E77" s="6" t="s">
        <v>120</v>
      </c>
      <c r="F77" s="7"/>
    </row>
    <row r="78" ht="17" spans="1:6">
      <c r="A78" s="7"/>
      <c r="B78" s="6" t="s">
        <v>104</v>
      </c>
      <c r="C78" s="6" t="s">
        <v>273</v>
      </c>
      <c r="D78" s="6" t="s">
        <v>113</v>
      </c>
      <c r="E78" s="6" t="s">
        <v>120</v>
      </c>
      <c r="F78" s="7"/>
    </row>
    <row r="79" ht="17" spans="1:6">
      <c r="A79" s="7"/>
      <c r="B79" s="6" t="s">
        <v>274</v>
      </c>
      <c r="C79" s="6" t="s">
        <v>145</v>
      </c>
      <c r="D79" s="6" t="s">
        <v>113</v>
      </c>
      <c r="E79" s="6" t="s">
        <v>120</v>
      </c>
      <c r="F79" s="7"/>
    </row>
    <row r="80" ht="17" spans="1:6">
      <c r="A80" s="7"/>
      <c r="B80" s="6" t="s">
        <v>275</v>
      </c>
      <c r="C80" s="6" t="s">
        <v>276</v>
      </c>
      <c r="D80" s="6" t="s">
        <v>193</v>
      </c>
      <c r="E80" s="6" t="s">
        <v>108</v>
      </c>
      <c r="F80" s="26" t="str">
        <f>HYPERLINK("#业务定义!A3","备案采购传0，其他传1")</f>
        <v>备案采购传0，其他传1</v>
      </c>
    </row>
    <row r="81" ht="17" spans="1:6">
      <c r="A81" s="7"/>
      <c r="B81" s="6" t="s">
        <v>277</v>
      </c>
      <c r="C81" s="6" t="s">
        <v>278</v>
      </c>
      <c r="D81" s="6" t="s">
        <v>193</v>
      </c>
      <c r="E81" s="6" t="s">
        <v>108</v>
      </c>
      <c r="F81" s="7" t="s">
        <v>196</v>
      </c>
    </row>
    <row r="82" ht="17" spans="1:6">
      <c r="A82" s="7"/>
      <c r="B82" s="6" t="s">
        <v>279</v>
      </c>
      <c r="C82" s="6" t="s">
        <v>280</v>
      </c>
      <c r="D82" s="6" t="s">
        <v>193</v>
      </c>
      <c r="E82" s="6" t="s">
        <v>108</v>
      </c>
      <c r="F82" s="7" t="s">
        <v>281</v>
      </c>
    </row>
    <row r="83" ht="17" spans="1:6">
      <c r="A83" s="7"/>
      <c r="B83" s="6" t="s">
        <v>282</v>
      </c>
      <c r="C83" s="6" t="s">
        <v>283</v>
      </c>
      <c r="D83" s="6" t="s">
        <v>193</v>
      </c>
      <c r="E83" s="6" t="s">
        <v>108</v>
      </c>
      <c r="F83" s="7" t="s">
        <v>284</v>
      </c>
    </row>
    <row r="84" ht="17" spans="1:6">
      <c r="A84" s="7"/>
      <c r="B84" s="6" t="s">
        <v>285</v>
      </c>
      <c r="C84" s="6" t="s">
        <v>286</v>
      </c>
      <c r="D84" s="6" t="s">
        <v>193</v>
      </c>
      <c r="E84" s="6" t="s">
        <v>108</v>
      </c>
      <c r="F84" s="7" t="s">
        <v>287</v>
      </c>
    </row>
    <row r="85" ht="17" spans="1:6">
      <c r="A85" s="7"/>
      <c r="B85" s="6" t="s">
        <v>288</v>
      </c>
      <c r="C85" s="6" t="s">
        <v>289</v>
      </c>
      <c r="D85" s="6" t="s">
        <v>193</v>
      </c>
      <c r="E85" s="6" t="s">
        <v>108</v>
      </c>
      <c r="F85" s="7" t="s">
        <v>290</v>
      </c>
    </row>
    <row r="86" ht="17" spans="1:6">
      <c r="A86" s="7"/>
      <c r="B86" s="6" t="s">
        <v>291</v>
      </c>
      <c r="C86" s="6" t="s">
        <v>292</v>
      </c>
      <c r="D86" s="6" t="s">
        <v>193</v>
      </c>
      <c r="E86" s="6" t="s">
        <v>108</v>
      </c>
      <c r="F86" s="7" t="s">
        <v>293</v>
      </c>
    </row>
    <row r="87" ht="17" spans="1:6">
      <c r="A87" s="7"/>
      <c r="B87" s="6" t="s">
        <v>294</v>
      </c>
      <c r="C87" s="6" t="s">
        <v>295</v>
      </c>
      <c r="D87" s="6" t="s">
        <v>193</v>
      </c>
      <c r="E87" s="6" t="s">
        <v>108</v>
      </c>
      <c r="F87" s="7" t="s">
        <v>196</v>
      </c>
    </row>
    <row r="88" ht="17" spans="1:6">
      <c r="A88" s="7"/>
      <c r="B88" s="6" t="s">
        <v>296</v>
      </c>
      <c r="C88" s="6" t="s">
        <v>297</v>
      </c>
      <c r="D88" s="6" t="s">
        <v>136</v>
      </c>
      <c r="E88" s="6" t="s">
        <v>120</v>
      </c>
      <c r="F88" s="7"/>
    </row>
    <row r="89" ht="17" spans="1:6">
      <c r="A89" s="7"/>
      <c r="B89" s="6" t="s">
        <v>298</v>
      </c>
      <c r="C89" s="6" t="s">
        <v>299</v>
      </c>
      <c r="D89" s="6" t="s">
        <v>193</v>
      </c>
      <c r="E89" s="6" t="s">
        <v>108</v>
      </c>
      <c r="F89" s="7"/>
    </row>
    <row r="90" ht="17" spans="1:6">
      <c r="A90" s="7"/>
      <c r="B90" s="6" t="s">
        <v>300</v>
      </c>
      <c r="C90" s="6" t="s">
        <v>301</v>
      </c>
      <c r="D90" s="6" t="s">
        <v>193</v>
      </c>
      <c r="E90" s="6" t="s">
        <v>108</v>
      </c>
      <c r="F90" s="7" t="s">
        <v>196</v>
      </c>
    </row>
    <row r="91" ht="34" spans="1:6">
      <c r="A91" s="7"/>
      <c r="B91" s="6" t="s">
        <v>302</v>
      </c>
      <c r="C91" s="6" t="s">
        <v>303</v>
      </c>
      <c r="D91" s="6" t="s">
        <v>206</v>
      </c>
      <c r="E91" s="6" t="s">
        <v>120</v>
      </c>
      <c r="F91" s="27" t="str">
        <f>HYPERLINK("#A71","定向公开时必填")</f>
        <v>定向公开时必填</v>
      </c>
    </row>
    <row r="92" ht="17" spans="1:6">
      <c r="A92" s="7"/>
      <c r="B92" s="6" t="s">
        <v>304</v>
      </c>
      <c r="C92" s="6" t="s">
        <v>305</v>
      </c>
      <c r="D92" s="6" t="s">
        <v>193</v>
      </c>
      <c r="E92" s="6" t="s">
        <v>108</v>
      </c>
      <c r="F92" s="7"/>
    </row>
    <row r="93" customFormat="1" ht="17" spans="1:6">
      <c r="A93" s="12" t="s">
        <v>306</v>
      </c>
      <c r="B93" s="6" t="s">
        <v>307</v>
      </c>
      <c r="C93" s="6" t="s">
        <v>308</v>
      </c>
      <c r="D93" s="6" t="s">
        <v>193</v>
      </c>
      <c r="E93" s="6" t="s">
        <v>108</v>
      </c>
      <c r="F93" s="7"/>
    </row>
    <row r="94" customFormat="1" ht="17" spans="1:6">
      <c r="A94" s="12"/>
      <c r="B94" s="6" t="s">
        <v>309</v>
      </c>
      <c r="C94" s="6" t="s">
        <v>310</v>
      </c>
      <c r="D94" s="6" t="s">
        <v>193</v>
      </c>
      <c r="E94" s="6" t="s">
        <v>108</v>
      </c>
      <c r="F94" s="7" t="s">
        <v>311</v>
      </c>
    </row>
    <row r="95" customFormat="1" ht="17" spans="1:6">
      <c r="A95" s="12"/>
      <c r="B95" s="6" t="s">
        <v>312</v>
      </c>
      <c r="C95" s="6" t="s">
        <v>313</v>
      </c>
      <c r="D95" s="6" t="s">
        <v>193</v>
      </c>
      <c r="E95" s="6" t="s">
        <v>108</v>
      </c>
      <c r="F95" s="7"/>
    </row>
    <row r="96" customFormat="1" ht="17" spans="1:6">
      <c r="A96" s="12"/>
      <c r="B96" s="6" t="s">
        <v>314</v>
      </c>
      <c r="C96" s="6" t="s">
        <v>315</v>
      </c>
      <c r="D96" s="6" t="s">
        <v>193</v>
      </c>
      <c r="E96" s="6" t="s">
        <v>108</v>
      </c>
      <c r="F96" s="7" t="s">
        <v>311</v>
      </c>
    </row>
    <row r="97" customFormat="1" ht="17" spans="1:6">
      <c r="A97" s="12"/>
      <c r="B97" s="6" t="s">
        <v>316</v>
      </c>
      <c r="C97" s="6" t="s">
        <v>317</v>
      </c>
      <c r="D97" s="6" t="s">
        <v>193</v>
      </c>
      <c r="E97" s="6" t="s">
        <v>108</v>
      </c>
      <c r="F97" s="7" t="s">
        <v>311</v>
      </c>
    </row>
    <row r="98" customFormat="1" ht="17" spans="1:6">
      <c r="A98" s="12"/>
      <c r="B98" s="6" t="s">
        <v>318</v>
      </c>
      <c r="C98" s="6" t="s">
        <v>319</v>
      </c>
      <c r="D98" s="6" t="s">
        <v>136</v>
      </c>
      <c r="E98" s="6" t="s">
        <v>108</v>
      </c>
      <c r="F98" s="7"/>
    </row>
    <row r="99" customFormat="1" ht="17" spans="1:6">
      <c r="A99" s="12"/>
      <c r="B99" s="6" t="s">
        <v>320</v>
      </c>
      <c r="C99" s="6" t="s">
        <v>321</v>
      </c>
      <c r="D99" s="6" t="s">
        <v>136</v>
      </c>
      <c r="E99" s="6" t="s">
        <v>108</v>
      </c>
      <c r="F99" s="7"/>
    </row>
    <row r="100" customFormat="1" ht="17" spans="1:6">
      <c r="A100" s="28" t="str">
        <f>HYPERLINK("#业务定义!A6","谈判采购时指定")</f>
        <v>谈判采购时指定</v>
      </c>
      <c r="B100" s="6" t="s">
        <v>322</v>
      </c>
      <c r="C100" s="6" t="s">
        <v>323</v>
      </c>
      <c r="D100" s="6" t="s">
        <v>193</v>
      </c>
      <c r="E100" s="6" t="s">
        <v>108</v>
      </c>
      <c r="F100" s="7"/>
    </row>
    <row r="101" customFormat="1" ht="17" spans="1:6">
      <c r="A101" s="29" t="str">
        <f>HYPERLINK("#业务定义!A7","直接采购时指定")</f>
        <v>直接采购时指定</v>
      </c>
      <c r="B101" s="6" t="s">
        <v>324</v>
      </c>
      <c r="C101" s="6" t="s">
        <v>325</v>
      </c>
      <c r="D101" s="6" t="s">
        <v>193</v>
      </c>
      <c r="E101" s="6" t="s">
        <v>108</v>
      </c>
      <c r="F101" s="7" t="s">
        <v>326</v>
      </c>
    </row>
    <row r="102" customFormat="1" spans="1:6">
      <c r="A102" s="4" t="s">
        <v>99</v>
      </c>
      <c r="B102" s="4" t="s">
        <v>100</v>
      </c>
      <c r="C102" s="1" t="s">
        <v>101</v>
      </c>
      <c r="D102" s="1" t="s">
        <v>102</v>
      </c>
      <c r="E102" s="4" t="s">
        <v>103</v>
      </c>
      <c r="F102" s="4" t="s">
        <v>104</v>
      </c>
    </row>
    <row r="103" customFormat="1" ht="17" spans="1:6">
      <c r="A103" s="5" t="s">
        <v>327</v>
      </c>
      <c r="B103" s="6" t="s">
        <v>328</v>
      </c>
      <c r="C103" s="6" t="s">
        <v>329</v>
      </c>
      <c r="D103" s="6" t="s">
        <v>113</v>
      </c>
      <c r="E103" s="6" t="s">
        <v>108</v>
      </c>
      <c r="F103" s="7"/>
    </row>
    <row r="104" customFormat="1" ht="17" spans="1:6">
      <c r="A104" s="12"/>
      <c r="B104" s="6" t="s">
        <v>330</v>
      </c>
      <c r="C104" s="6" t="s">
        <v>331</v>
      </c>
      <c r="D104" s="6" t="s">
        <v>193</v>
      </c>
      <c r="E104" s="6" t="s">
        <v>108</v>
      </c>
      <c r="F104" s="7"/>
    </row>
    <row r="105" customFormat="1" ht="17" spans="1:6">
      <c r="A105" s="12"/>
      <c r="B105" s="6" t="s">
        <v>332</v>
      </c>
      <c r="C105" s="6" t="s">
        <v>333</v>
      </c>
      <c r="D105" s="6" t="s">
        <v>113</v>
      </c>
      <c r="E105" s="6" t="s">
        <v>108</v>
      </c>
      <c r="F105" s="7"/>
    </row>
    <row r="106" customFormat="1" ht="17" spans="1:6">
      <c r="A106" s="12"/>
      <c r="B106" s="6" t="s">
        <v>334</v>
      </c>
      <c r="C106" s="6" t="s">
        <v>335</v>
      </c>
      <c r="D106" s="6" t="s">
        <v>193</v>
      </c>
      <c r="E106" s="6" t="s">
        <v>108</v>
      </c>
      <c r="F106" s="7"/>
    </row>
    <row r="107" customFormat="1" ht="17" spans="1:6">
      <c r="A107" s="12"/>
      <c r="B107" s="6" t="s">
        <v>336</v>
      </c>
      <c r="C107" s="6" t="s">
        <v>337</v>
      </c>
      <c r="D107" s="6" t="s">
        <v>193</v>
      </c>
      <c r="E107" s="6" t="s">
        <v>108</v>
      </c>
      <c r="F107" s="7"/>
    </row>
    <row r="108" customFormat="1" ht="17" spans="1:6">
      <c r="A108" s="12"/>
      <c r="B108" s="6" t="s">
        <v>338</v>
      </c>
      <c r="C108" s="6" t="s">
        <v>339</v>
      </c>
      <c r="D108" s="6" t="s">
        <v>193</v>
      </c>
      <c r="E108" s="6" t="s">
        <v>108</v>
      </c>
      <c r="F108" s="7"/>
    </row>
    <row r="109" customFormat="1" ht="17" spans="1:6">
      <c r="A109" s="8"/>
      <c r="B109" s="6" t="s">
        <v>340</v>
      </c>
      <c r="C109" s="6" t="s">
        <v>341</v>
      </c>
      <c r="D109" s="6" t="s">
        <v>193</v>
      </c>
      <c r="E109" s="6" t="s">
        <v>108</v>
      </c>
      <c r="F109" s="7"/>
    </row>
    <row r="110" customFormat="1" spans="1:6">
      <c r="A110" s="4" t="s">
        <v>99</v>
      </c>
      <c r="B110" s="4" t="s">
        <v>100</v>
      </c>
      <c r="C110" s="1" t="s">
        <v>101</v>
      </c>
      <c r="D110" s="1" t="s">
        <v>102</v>
      </c>
      <c r="E110" s="4" t="s">
        <v>103</v>
      </c>
      <c r="F110" s="4" t="s">
        <v>104</v>
      </c>
    </row>
    <row r="111" customFormat="1" ht="17" spans="1:6">
      <c r="A111" s="9" t="s">
        <v>342</v>
      </c>
      <c r="B111" s="6" t="s">
        <v>343</v>
      </c>
      <c r="C111" s="6" t="s">
        <v>112</v>
      </c>
      <c r="D111" s="6" t="s">
        <v>113</v>
      </c>
      <c r="E111" s="6" t="s">
        <v>108</v>
      </c>
      <c r="F111" s="7"/>
    </row>
    <row r="112" customFormat="1" ht="17" spans="1:6">
      <c r="A112" s="10"/>
      <c r="B112" s="6" t="s">
        <v>344</v>
      </c>
      <c r="C112" s="6" t="s">
        <v>345</v>
      </c>
      <c r="D112" s="6" t="s">
        <v>113</v>
      </c>
      <c r="E112" s="6" t="s">
        <v>108</v>
      </c>
      <c r="F112" s="7"/>
    </row>
    <row r="113" customFormat="1" ht="17" spans="1:6">
      <c r="A113" s="10"/>
      <c r="B113" s="6" t="s">
        <v>346</v>
      </c>
      <c r="C113" s="6" t="s">
        <v>347</v>
      </c>
      <c r="D113" s="6" t="s">
        <v>113</v>
      </c>
      <c r="E113" s="6" t="s">
        <v>108</v>
      </c>
      <c r="F113" s="7"/>
    </row>
    <row r="114" customFormat="1" ht="17" spans="1:6">
      <c r="A114" s="10"/>
      <c r="B114" s="6" t="s">
        <v>348</v>
      </c>
      <c r="C114" s="6" t="s">
        <v>349</v>
      </c>
      <c r="D114" s="6" t="s">
        <v>113</v>
      </c>
      <c r="E114" s="6" t="s">
        <v>108</v>
      </c>
      <c r="F114" s="7"/>
    </row>
    <row r="115" customFormat="1" ht="17" spans="1:6">
      <c r="A115" s="10"/>
      <c r="B115" s="6" t="s">
        <v>350</v>
      </c>
      <c r="C115" s="6" t="s">
        <v>351</v>
      </c>
      <c r="D115" s="6" t="s">
        <v>113</v>
      </c>
      <c r="E115" s="6" t="s">
        <v>120</v>
      </c>
      <c r="F115" s="7"/>
    </row>
    <row r="116" customFormat="1" ht="17" spans="1:6">
      <c r="A116" s="10"/>
      <c r="B116" s="6" t="s">
        <v>352</v>
      </c>
      <c r="C116" s="6" t="s">
        <v>353</v>
      </c>
      <c r="D116" s="6" t="s">
        <v>113</v>
      </c>
      <c r="E116" s="6" t="s">
        <v>120</v>
      </c>
      <c r="F116" s="7"/>
    </row>
    <row r="117" customFormat="1" ht="17" spans="1:6">
      <c r="A117" s="10"/>
      <c r="B117" s="6" t="s">
        <v>354</v>
      </c>
      <c r="C117" s="6" t="s">
        <v>355</v>
      </c>
      <c r="D117" s="6" t="s">
        <v>113</v>
      </c>
      <c r="E117" s="6" t="s">
        <v>120</v>
      </c>
      <c r="F117" s="7"/>
    </row>
    <row r="118" customFormat="1" ht="17" spans="1:6">
      <c r="A118" s="10"/>
      <c r="B118" s="6" t="s">
        <v>356</v>
      </c>
      <c r="C118" s="6" t="s">
        <v>357</v>
      </c>
      <c r="D118" s="6" t="s">
        <v>136</v>
      </c>
      <c r="E118" s="6" t="s">
        <v>108</v>
      </c>
      <c r="F118" s="7"/>
    </row>
    <row r="119" customFormat="1" ht="17" spans="1:6">
      <c r="A119" s="10"/>
      <c r="B119" s="6" t="s">
        <v>358</v>
      </c>
      <c r="C119" s="6" t="s">
        <v>359</v>
      </c>
      <c r="D119" s="6" t="s">
        <v>136</v>
      </c>
      <c r="E119" s="6" t="s">
        <v>108</v>
      </c>
      <c r="F119" s="7"/>
    </row>
    <row r="120" customFormat="1" ht="17" spans="1:6">
      <c r="A120" s="10"/>
      <c r="B120" s="6" t="s">
        <v>360</v>
      </c>
      <c r="C120" s="6" t="s">
        <v>297</v>
      </c>
      <c r="D120" s="6" t="s">
        <v>136</v>
      </c>
      <c r="E120" s="6" t="s">
        <v>120</v>
      </c>
      <c r="F120" s="7"/>
    </row>
    <row r="121" customFormat="1" ht="17" spans="1:6">
      <c r="A121" s="10"/>
      <c r="B121" s="6" t="s">
        <v>361</v>
      </c>
      <c r="C121" s="6" t="s">
        <v>362</v>
      </c>
      <c r="D121" s="6" t="s">
        <v>113</v>
      </c>
      <c r="E121" s="6" t="s">
        <v>120</v>
      </c>
      <c r="F121" s="7"/>
    </row>
    <row r="122" customFormat="1" ht="17" spans="1:6">
      <c r="A122" s="10"/>
      <c r="B122" s="6" t="s">
        <v>363</v>
      </c>
      <c r="C122" s="6" t="s">
        <v>364</v>
      </c>
      <c r="D122" s="30" t="s">
        <v>365</v>
      </c>
      <c r="E122" s="6" t="s">
        <v>120</v>
      </c>
      <c r="F122" s="7"/>
    </row>
    <row r="123" customFormat="1" ht="17" spans="1:6">
      <c r="A123" s="10"/>
      <c r="B123" s="6" t="s">
        <v>366</v>
      </c>
      <c r="C123" s="6" t="s">
        <v>367</v>
      </c>
      <c r="D123" s="6" t="s">
        <v>113</v>
      </c>
      <c r="E123" s="6" t="s">
        <v>120</v>
      </c>
      <c r="F123" s="7"/>
    </row>
    <row r="124" customFormat="1" ht="17" spans="1:6">
      <c r="A124" s="10"/>
      <c r="B124" s="6" t="s">
        <v>368</v>
      </c>
      <c r="C124" s="6" t="s">
        <v>369</v>
      </c>
      <c r="D124" s="6" t="s">
        <v>113</v>
      </c>
      <c r="E124" s="6" t="s">
        <v>120</v>
      </c>
      <c r="F124" s="7"/>
    </row>
    <row r="125" customFormat="1" ht="17" spans="1:6">
      <c r="A125" s="10"/>
      <c r="B125" s="6" t="s">
        <v>370</v>
      </c>
      <c r="C125" s="6" t="s">
        <v>371</v>
      </c>
      <c r="D125" s="6" t="s">
        <v>113</v>
      </c>
      <c r="E125" s="6" t="s">
        <v>120</v>
      </c>
      <c r="F125" s="7"/>
    </row>
    <row r="126" customFormat="1" ht="17" spans="1:6">
      <c r="A126" s="10"/>
      <c r="B126" s="6" t="s">
        <v>372</v>
      </c>
      <c r="C126" s="6" t="s">
        <v>373</v>
      </c>
      <c r="D126" s="6" t="s">
        <v>113</v>
      </c>
      <c r="E126" s="6" t="s">
        <v>120</v>
      </c>
      <c r="F126" s="7"/>
    </row>
    <row r="127" customFormat="1" ht="17" spans="1:6">
      <c r="A127" s="10"/>
      <c r="B127" s="6" t="s">
        <v>104</v>
      </c>
      <c r="C127" s="6" t="s">
        <v>273</v>
      </c>
      <c r="D127" s="6" t="s">
        <v>113</v>
      </c>
      <c r="E127" s="6" t="s">
        <v>120</v>
      </c>
      <c r="F127" s="7"/>
    </row>
    <row r="128" customFormat="1" ht="17" spans="1:6">
      <c r="A128" s="10"/>
      <c r="B128" s="6" t="s">
        <v>374</v>
      </c>
      <c r="C128" s="6" t="s">
        <v>375</v>
      </c>
      <c r="D128" s="6" t="s">
        <v>206</v>
      </c>
      <c r="E128" s="6" t="s">
        <v>120</v>
      </c>
      <c r="F128" s="7"/>
    </row>
    <row r="129" customFormat="1" ht="17" spans="1:6">
      <c r="A129" s="11"/>
      <c r="B129" s="6" t="s">
        <v>175</v>
      </c>
      <c r="C129" s="6" t="s">
        <v>376</v>
      </c>
      <c r="D129" s="6" t="s">
        <v>206</v>
      </c>
      <c r="E129" s="6" t="s">
        <v>120</v>
      </c>
      <c r="F129" s="7"/>
    </row>
    <row r="130" customFormat="1" spans="1:6">
      <c r="A130" s="4" t="s">
        <v>99</v>
      </c>
      <c r="B130" s="4" t="s">
        <v>100</v>
      </c>
      <c r="C130" s="1" t="s">
        <v>101</v>
      </c>
      <c r="D130" s="1" t="s">
        <v>102</v>
      </c>
      <c r="E130" s="4" t="s">
        <v>103</v>
      </c>
      <c r="F130" s="4" t="s">
        <v>104</v>
      </c>
    </row>
    <row r="131" customFormat="1" ht="17" spans="1:6">
      <c r="A131" s="5" t="s">
        <v>377</v>
      </c>
      <c r="B131" s="6" t="s">
        <v>378</v>
      </c>
      <c r="C131" s="6" t="s">
        <v>112</v>
      </c>
      <c r="D131" s="6" t="s">
        <v>113</v>
      </c>
      <c r="E131" s="6" t="s">
        <v>108</v>
      </c>
      <c r="F131" s="7"/>
    </row>
    <row r="132" customFormat="1" ht="17" spans="1:6">
      <c r="A132" s="12"/>
      <c r="B132" s="6" t="s">
        <v>379</v>
      </c>
      <c r="C132" s="6" t="s">
        <v>380</v>
      </c>
      <c r="D132" s="6" t="s">
        <v>193</v>
      </c>
      <c r="E132" s="6" t="s">
        <v>108</v>
      </c>
      <c r="F132" s="7"/>
    </row>
    <row r="133" customFormat="1" ht="17" spans="1:6">
      <c r="A133" s="12"/>
      <c r="B133" s="6" t="s">
        <v>381</v>
      </c>
      <c r="C133" s="6" t="s">
        <v>382</v>
      </c>
      <c r="D133" s="6" t="s">
        <v>113</v>
      </c>
      <c r="E133" s="6" t="s">
        <v>108</v>
      </c>
      <c r="F133" s="7"/>
    </row>
    <row r="134" customFormat="1" ht="17" spans="1:6">
      <c r="A134" s="12"/>
      <c r="B134" s="6" t="s">
        <v>383</v>
      </c>
      <c r="C134" s="6" t="s">
        <v>384</v>
      </c>
      <c r="D134" s="6" t="s">
        <v>113</v>
      </c>
      <c r="E134" s="6" t="s">
        <v>108</v>
      </c>
      <c r="F134" s="7"/>
    </row>
    <row r="135" customFormat="1" ht="17" spans="1:6">
      <c r="A135" s="12"/>
      <c r="B135" s="6" t="s">
        <v>180</v>
      </c>
      <c r="C135" s="6" t="s">
        <v>385</v>
      </c>
      <c r="D135" s="6" t="s">
        <v>113</v>
      </c>
      <c r="E135" s="6" t="s">
        <v>108</v>
      </c>
      <c r="F135" s="7"/>
    </row>
    <row r="136" customFormat="1" ht="17" spans="1:6">
      <c r="A136" s="12"/>
      <c r="B136" s="6" t="s">
        <v>182</v>
      </c>
      <c r="C136" s="6" t="s">
        <v>386</v>
      </c>
      <c r="D136" s="6" t="s">
        <v>113</v>
      </c>
      <c r="E136" s="6" t="s">
        <v>108</v>
      </c>
      <c r="F136" s="7"/>
    </row>
    <row r="137" customFormat="1" ht="17" spans="1:6">
      <c r="A137" s="12"/>
      <c r="B137" s="6" t="s">
        <v>184</v>
      </c>
      <c r="C137" s="6" t="s">
        <v>387</v>
      </c>
      <c r="D137" s="6" t="s">
        <v>113</v>
      </c>
      <c r="E137" s="6" t="s">
        <v>108</v>
      </c>
      <c r="F137" s="7"/>
    </row>
    <row r="138" customFormat="1" ht="17" spans="1:6">
      <c r="A138" s="8"/>
      <c r="B138" s="6" t="s">
        <v>388</v>
      </c>
      <c r="C138" s="6" t="s">
        <v>389</v>
      </c>
      <c r="D138" s="6" t="s">
        <v>189</v>
      </c>
      <c r="E138" s="6" t="s">
        <v>120</v>
      </c>
      <c r="F138" s="7"/>
    </row>
    <row r="139" customFormat="1" spans="1:6">
      <c r="A139" s="4" t="s">
        <v>99</v>
      </c>
      <c r="B139" s="4" t="s">
        <v>100</v>
      </c>
      <c r="C139" s="1" t="s">
        <v>101</v>
      </c>
      <c r="D139" s="1" t="s">
        <v>102</v>
      </c>
      <c r="E139" s="4" t="s">
        <v>103</v>
      </c>
      <c r="F139" s="4" t="s">
        <v>104</v>
      </c>
    </row>
    <row r="140" ht="17" spans="1:6">
      <c r="A140" s="7" t="s">
        <v>390</v>
      </c>
      <c r="B140" s="6" t="s">
        <v>378</v>
      </c>
      <c r="C140" s="6" t="s">
        <v>112</v>
      </c>
      <c r="D140" s="6" t="s">
        <v>113</v>
      </c>
      <c r="E140" s="6" t="s">
        <v>108</v>
      </c>
      <c r="F140" s="7"/>
    </row>
    <row r="141" ht="17" spans="1:6">
      <c r="A141" s="7"/>
      <c r="B141" s="6" t="s">
        <v>391</v>
      </c>
      <c r="C141" s="6" t="s">
        <v>188</v>
      </c>
      <c r="D141" s="6" t="s">
        <v>189</v>
      </c>
      <c r="E141" s="6" t="s">
        <v>108</v>
      </c>
      <c r="F141" s="7"/>
    </row>
    <row r="142" ht="17" spans="1:6">
      <c r="A142" s="7"/>
      <c r="B142" s="6" t="s">
        <v>392</v>
      </c>
      <c r="C142" s="6" t="s">
        <v>393</v>
      </c>
      <c r="D142" s="6" t="s">
        <v>113</v>
      </c>
      <c r="E142" s="6" t="s">
        <v>108</v>
      </c>
      <c r="F142" s="7"/>
    </row>
    <row r="143" ht="17" spans="1:6">
      <c r="A143" s="7"/>
      <c r="B143" s="6" t="s">
        <v>394</v>
      </c>
      <c r="C143" s="6" t="s">
        <v>395</v>
      </c>
      <c r="D143" s="6" t="s">
        <v>228</v>
      </c>
      <c r="E143" s="6" t="s">
        <v>108</v>
      </c>
      <c r="F143" s="7"/>
    </row>
    <row r="144" ht="17" spans="1:6">
      <c r="A144" s="7"/>
      <c r="B144" s="6" t="s">
        <v>396</v>
      </c>
      <c r="C144" s="6" t="s">
        <v>397</v>
      </c>
      <c r="D144" s="6" t="s">
        <v>206</v>
      </c>
      <c r="E144" s="6" t="s">
        <v>108</v>
      </c>
      <c r="F144" s="7"/>
    </row>
    <row r="145" ht="17" spans="1:6">
      <c r="A145" s="7"/>
      <c r="B145" s="6" t="s">
        <v>142</v>
      </c>
      <c r="C145" s="6" t="s">
        <v>143</v>
      </c>
      <c r="D145" s="6" t="s">
        <v>206</v>
      </c>
      <c r="E145" s="6" t="s">
        <v>120</v>
      </c>
      <c r="F145" s="7"/>
    </row>
    <row r="146" ht="17" spans="1:6">
      <c r="A146" s="13" t="str">
        <f>HYPERLINK("#业务定义!A10","文件信息（线上评审）")</f>
        <v>文件信息（线上评审）</v>
      </c>
      <c r="B146" s="6" t="s">
        <v>398</v>
      </c>
      <c r="C146" s="6" t="s">
        <v>399</v>
      </c>
      <c r="D146" s="6" t="s">
        <v>193</v>
      </c>
      <c r="E146" s="6" t="s">
        <v>108</v>
      </c>
      <c r="F146" s="7"/>
    </row>
    <row r="147" ht="17" spans="1:6">
      <c r="A147" s="6"/>
      <c r="B147" s="6" t="s">
        <v>400</v>
      </c>
      <c r="C147" s="6" t="s">
        <v>401</v>
      </c>
      <c r="D147" s="6" t="s">
        <v>193</v>
      </c>
      <c r="E147" s="6" t="s">
        <v>108</v>
      </c>
      <c r="F147" s="7"/>
    </row>
    <row r="148" ht="17" spans="1:6">
      <c r="A148" s="6"/>
      <c r="B148" s="6" t="s">
        <v>402</v>
      </c>
      <c r="C148" s="6" t="s">
        <v>403</v>
      </c>
      <c r="D148" s="6" t="s">
        <v>193</v>
      </c>
      <c r="E148" s="6" t="s">
        <v>108</v>
      </c>
      <c r="F148" s="7" t="s">
        <v>196</v>
      </c>
    </row>
    <row r="149" ht="34" spans="1:6">
      <c r="A149" s="6"/>
      <c r="B149" s="6" t="s">
        <v>404</v>
      </c>
      <c r="C149" s="6" t="s">
        <v>405</v>
      </c>
      <c r="D149" s="6" t="s">
        <v>193</v>
      </c>
      <c r="E149" s="6" t="s">
        <v>120</v>
      </c>
      <c r="F149" s="6" t="s">
        <v>196</v>
      </c>
    </row>
    <row r="150" ht="17" spans="1:6">
      <c r="A150" s="6"/>
      <c r="B150" s="6" t="s">
        <v>406</v>
      </c>
      <c r="C150" s="6" t="s">
        <v>407</v>
      </c>
      <c r="D150" s="6" t="s">
        <v>193</v>
      </c>
      <c r="E150" s="6" t="s">
        <v>120</v>
      </c>
      <c r="F150" s="7" t="s">
        <v>196</v>
      </c>
    </row>
    <row r="151" ht="17" spans="1:6">
      <c r="A151" s="6"/>
      <c r="B151" s="6" t="s">
        <v>408</v>
      </c>
      <c r="C151" s="6" t="s">
        <v>409</v>
      </c>
      <c r="D151" s="6" t="s">
        <v>193</v>
      </c>
      <c r="E151" s="6" t="s">
        <v>108</v>
      </c>
      <c r="F151" s="7"/>
    </row>
    <row r="152" ht="17" spans="1:6">
      <c r="A152" s="6"/>
      <c r="B152" s="6" t="s">
        <v>410</v>
      </c>
      <c r="C152" s="6" t="s">
        <v>411</v>
      </c>
      <c r="D152" s="6" t="s">
        <v>107</v>
      </c>
      <c r="E152" s="6" t="s">
        <v>120</v>
      </c>
      <c r="F152" s="27" t="str">
        <f t="shared" ref="F152:F154" si="0">HYPERLINK("#业务定义!A18","电子招标时必填")</f>
        <v>电子招标时必填</v>
      </c>
    </row>
    <row r="153" ht="17" spans="1:6">
      <c r="A153" s="6"/>
      <c r="B153" s="6" t="s">
        <v>412</v>
      </c>
      <c r="C153" s="6" t="s">
        <v>413</v>
      </c>
      <c r="D153" s="6" t="s">
        <v>206</v>
      </c>
      <c r="E153" s="6" t="s">
        <v>120</v>
      </c>
      <c r="F153" s="27" t="str">
        <f t="shared" si="0"/>
        <v>电子招标时必填</v>
      </c>
    </row>
    <row r="154" ht="17" spans="1:6">
      <c r="A154" s="6"/>
      <c r="B154" s="6" t="s">
        <v>414</v>
      </c>
      <c r="C154" s="6" t="s">
        <v>415</v>
      </c>
      <c r="D154" s="6" t="s">
        <v>206</v>
      </c>
      <c r="E154" s="6" t="s">
        <v>120</v>
      </c>
      <c r="F154" s="27" t="str">
        <f t="shared" si="0"/>
        <v>电子招标时必填</v>
      </c>
    </row>
    <row r="155" ht="34" spans="1:6">
      <c r="A155" s="6"/>
      <c r="B155" s="6" t="s">
        <v>416</v>
      </c>
      <c r="C155" s="6" t="s">
        <v>417</v>
      </c>
      <c r="D155" s="6" t="s">
        <v>107</v>
      </c>
      <c r="E155" s="6" t="s">
        <v>120</v>
      </c>
      <c r="F155" s="6" t="s">
        <v>418</v>
      </c>
    </row>
    <row r="156" customFormat="1" spans="1:6">
      <c r="A156" s="4" t="s">
        <v>99</v>
      </c>
      <c r="B156" s="4" t="s">
        <v>100</v>
      </c>
      <c r="C156" s="1" t="s">
        <v>101</v>
      </c>
      <c r="D156" s="1" t="s">
        <v>102</v>
      </c>
      <c r="E156" s="4" t="s">
        <v>103</v>
      </c>
      <c r="F156" s="4" t="s">
        <v>104</v>
      </c>
    </row>
    <row r="157" ht="17" spans="1:6">
      <c r="A157" s="15" t="str">
        <f>HYPERLINK("#业务定义!A10","评审办法（线上评审）")</f>
        <v>评审办法（线上评审）</v>
      </c>
      <c r="B157" s="6" t="s">
        <v>378</v>
      </c>
      <c r="C157" s="6" t="s">
        <v>112</v>
      </c>
      <c r="D157" s="6" t="s">
        <v>113</v>
      </c>
      <c r="E157" s="6" t="s">
        <v>108</v>
      </c>
      <c r="F157" s="7"/>
    </row>
    <row r="158" ht="17" spans="1:6">
      <c r="A158" s="7"/>
      <c r="B158" s="6" t="s">
        <v>419</v>
      </c>
      <c r="C158" s="6" t="s">
        <v>420</v>
      </c>
      <c r="D158" s="6" t="s">
        <v>193</v>
      </c>
      <c r="E158" s="6" t="s">
        <v>108</v>
      </c>
      <c r="F158" s="7" t="s">
        <v>421</v>
      </c>
    </row>
    <row r="159" ht="17" spans="1:6">
      <c r="A159" s="7"/>
      <c r="B159" s="6" t="s">
        <v>422</v>
      </c>
      <c r="C159" s="6" t="s">
        <v>423</v>
      </c>
      <c r="D159" s="6" t="s">
        <v>113</v>
      </c>
      <c r="E159" s="6" t="s">
        <v>120</v>
      </c>
      <c r="F159" s="7" t="s">
        <v>424</v>
      </c>
    </row>
    <row r="160" ht="34" spans="1:6">
      <c r="A160" s="7"/>
      <c r="B160" s="6" t="s">
        <v>425</v>
      </c>
      <c r="C160" s="6" t="s">
        <v>426</v>
      </c>
      <c r="D160" s="6" t="s">
        <v>193</v>
      </c>
      <c r="E160" s="6" t="s">
        <v>108</v>
      </c>
      <c r="F160" s="6" t="s">
        <v>427</v>
      </c>
    </row>
    <row r="161" ht="17" spans="1:6">
      <c r="A161" s="7"/>
      <c r="B161" s="6" t="s">
        <v>428</v>
      </c>
      <c r="C161" s="6" t="s">
        <v>429</v>
      </c>
      <c r="D161" s="6" t="s">
        <v>193</v>
      </c>
      <c r="E161" s="6" t="s">
        <v>108</v>
      </c>
      <c r="F161" s="7"/>
    </row>
    <row r="162" ht="17" spans="1:6">
      <c r="A162" s="7"/>
      <c r="B162" s="6" t="s">
        <v>400</v>
      </c>
      <c r="C162" s="6" t="s">
        <v>401</v>
      </c>
      <c r="D162" s="6" t="s">
        <v>193</v>
      </c>
      <c r="E162" s="6" t="s">
        <v>108</v>
      </c>
      <c r="F162" s="7"/>
    </row>
    <row r="163" ht="17" spans="1:6">
      <c r="A163" s="7"/>
      <c r="B163" s="6" t="s">
        <v>430</v>
      </c>
      <c r="C163" s="6" t="s">
        <v>431</v>
      </c>
      <c r="D163" s="6" t="s">
        <v>193</v>
      </c>
      <c r="E163" s="6" t="s">
        <v>108</v>
      </c>
      <c r="F163" s="7"/>
    </row>
    <row r="164" ht="17" spans="1:6">
      <c r="A164" s="7"/>
      <c r="B164" s="6" t="s">
        <v>432</v>
      </c>
      <c r="C164" s="6" t="s">
        <v>433</v>
      </c>
      <c r="D164" s="6" t="s">
        <v>107</v>
      </c>
      <c r="E164" s="6" t="s">
        <v>108</v>
      </c>
      <c r="F164" s="7"/>
    </row>
    <row r="165" ht="17" spans="1:6">
      <c r="A165" s="7"/>
      <c r="B165" s="6" t="s">
        <v>434</v>
      </c>
      <c r="C165" s="6" t="s">
        <v>222</v>
      </c>
      <c r="D165" s="6" t="s">
        <v>206</v>
      </c>
      <c r="E165" s="6" t="s">
        <v>108</v>
      </c>
      <c r="F165" s="7"/>
    </row>
    <row r="166" customFormat="1" spans="1:6">
      <c r="A166" s="4" t="s">
        <v>99</v>
      </c>
      <c r="B166" s="4" t="s">
        <v>100</v>
      </c>
      <c r="C166" s="1" t="s">
        <v>101</v>
      </c>
      <c r="D166" s="1" t="s">
        <v>102</v>
      </c>
      <c r="E166" s="4" t="s">
        <v>103</v>
      </c>
      <c r="F166" s="4" t="s">
        <v>104</v>
      </c>
    </row>
    <row r="167" ht="17" spans="1:6">
      <c r="A167" s="15" t="str">
        <f>HYPERLINK("#业务定义!A10","评审点信息（线上评审）")</f>
        <v>评审点信息（线上评审）</v>
      </c>
      <c r="B167" s="6" t="s">
        <v>378</v>
      </c>
      <c r="C167" s="6" t="s">
        <v>112</v>
      </c>
      <c r="D167" s="6" t="s">
        <v>113</v>
      </c>
      <c r="E167" s="6" t="s">
        <v>108</v>
      </c>
      <c r="F167" s="7"/>
    </row>
    <row r="168" ht="17" spans="1:6">
      <c r="A168" s="7"/>
      <c r="B168" s="6" t="s">
        <v>419</v>
      </c>
      <c r="C168" s="6" t="s">
        <v>435</v>
      </c>
      <c r="D168" s="6" t="s">
        <v>193</v>
      </c>
      <c r="E168" s="6" t="s">
        <v>108</v>
      </c>
      <c r="F168" s="7"/>
    </row>
    <row r="169" ht="17" spans="1:6">
      <c r="A169" s="7"/>
      <c r="B169" s="6" t="s">
        <v>436</v>
      </c>
      <c r="C169" s="6" t="s">
        <v>347</v>
      </c>
      <c r="D169" s="6" t="s">
        <v>113</v>
      </c>
      <c r="E169" s="6" t="s">
        <v>108</v>
      </c>
      <c r="F169" s="7"/>
    </row>
    <row r="170" ht="17" spans="1:6">
      <c r="A170" s="7"/>
      <c r="B170" s="6" t="s">
        <v>437</v>
      </c>
      <c r="C170" s="6" t="s">
        <v>438</v>
      </c>
      <c r="D170" s="6" t="s">
        <v>113</v>
      </c>
      <c r="E170" s="6" t="s">
        <v>108</v>
      </c>
      <c r="F170" s="7"/>
    </row>
    <row r="171" ht="17" spans="1:6">
      <c r="A171" s="7"/>
      <c r="B171" s="6" t="s">
        <v>439</v>
      </c>
      <c r="C171" s="6" t="s">
        <v>440</v>
      </c>
      <c r="D171" s="6" t="s">
        <v>193</v>
      </c>
      <c r="E171" s="6" t="s">
        <v>108</v>
      </c>
      <c r="F171" s="7"/>
    </row>
    <row r="172" ht="34" spans="1:6">
      <c r="A172" s="7"/>
      <c r="B172" s="6" t="s">
        <v>441</v>
      </c>
      <c r="C172" s="6" t="s">
        <v>442</v>
      </c>
      <c r="D172" s="6" t="s">
        <v>113</v>
      </c>
      <c r="E172" s="6" t="s">
        <v>120</v>
      </c>
      <c r="F172" s="6" t="s">
        <v>443</v>
      </c>
    </row>
    <row r="173" ht="34" spans="1:6">
      <c r="A173" s="7"/>
      <c r="B173" s="6" t="s">
        <v>444</v>
      </c>
      <c r="C173" s="6" t="s">
        <v>445</v>
      </c>
      <c r="D173" s="6" t="s">
        <v>113</v>
      </c>
      <c r="E173" s="6" t="s">
        <v>120</v>
      </c>
      <c r="F173" s="6" t="s">
        <v>443</v>
      </c>
    </row>
    <row r="174" spans="1:6">
      <c r="A174" s="1" t="s">
        <v>93</v>
      </c>
      <c r="B174" s="2" t="s">
        <v>446</v>
      </c>
      <c r="C174" s="3"/>
      <c r="D174" s="3"/>
      <c r="E174" s="3"/>
      <c r="F174" s="3"/>
    </row>
    <row r="175" spans="1:6">
      <c r="A175" s="1" t="s">
        <v>95</v>
      </c>
      <c r="B175" s="2" t="s">
        <v>447</v>
      </c>
      <c r="C175" s="3"/>
      <c r="D175" s="3"/>
      <c r="E175" s="3"/>
      <c r="F175" s="3"/>
    </row>
    <row r="176" spans="1:6">
      <c r="A176" s="1" t="s">
        <v>97</v>
      </c>
      <c r="B176" s="2" t="s">
        <v>98</v>
      </c>
      <c r="C176" s="3"/>
      <c r="D176" s="3"/>
      <c r="E176" s="3"/>
      <c r="F176" s="3"/>
    </row>
    <row r="177" spans="1:6">
      <c r="A177" s="4" t="s">
        <v>99</v>
      </c>
      <c r="B177" s="4" t="s">
        <v>100</v>
      </c>
      <c r="C177" s="1" t="s">
        <v>101</v>
      </c>
      <c r="D177" s="1" t="s">
        <v>102</v>
      </c>
      <c r="E177" s="4" t="s">
        <v>103</v>
      </c>
      <c r="F177" s="4" t="s">
        <v>104</v>
      </c>
    </row>
    <row r="178" ht="17" spans="1:6">
      <c r="A178" s="7" t="s">
        <v>105</v>
      </c>
      <c r="B178" s="6" t="s">
        <v>151</v>
      </c>
      <c r="C178" s="6" t="s">
        <v>152</v>
      </c>
      <c r="D178" s="6" t="s">
        <v>113</v>
      </c>
      <c r="E178" s="6" t="s">
        <v>108</v>
      </c>
      <c r="F178" s="7"/>
    </row>
    <row r="179" ht="17" spans="1:6">
      <c r="A179" s="7"/>
      <c r="B179" s="6" t="s">
        <v>448</v>
      </c>
      <c r="C179" s="6" t="s">
        <v>449</v>
      </c>
      <c r="D179" s="6" t="s">
        <v>113</v>
      </c>
      <c r="E179" s="6" t="s">
        <v>108</v>
      </c>
      <c r="F179" s="7"/>
    </row>
    <row r="180" ht="17" spans="1:6">
      <c r="A180" s="7"/>
      <c r="B180" s="6" t="s">
        <v>450</v>
      </c>
      <c r="C180" s="6" t="s">
        <v>451</v>
      </c>
      <c r="D180" s="6" t="s">
        <v>107</v>
      </c>
      <c r="E180" s="6" t="s">
        <v>108</v>
      </c>
      <c r="F180" s="7"/>
    </row>
    <row r="181" ht="17" spans="1:6">
      <c r="A181" s="7"/>
      <c r="B181" s="15" t="str">
        <f>HYPERLINK("#A8","变更公告")</f>
        <v>变更公告</v>
      </c>
      <c r="C181" s="6" t="s">
        <v>217</v>
      </c>
      <c r="D181" s="6" t="s">
        <v>107</v>
      </c>
      <c r="E181" s="6" t="s">
        <v>108</v>
      </c>
      <c r="F181" s="7"/>
    </row>
    <row r="182" customFormat="1" spans="1:6">
      <c r="A182" s="4" t="s">
        <v>99</v>
      </c>
      <c r="B182" s="4" t="s">
        <v>100</v>
      </c>
      <c r="C182" s="1" t="s">
        <v>101</v>
      </c>
      <c r="D182" s="1" t="s">
        <v>102</v>
      </c>
      <c r="E182" s="4" t="s">
        <v>103</v>
      </c>
      <c r="F182" s="4" t="s">
        <v>104</v>
      </c>
    </row>
    <row r="183" ht="17" spans="1:6">
      <c r="A183" s="7" t="s">
        <v>450</v>
      </c>
      <c r="B183" s="6" t="s">
        <v>452</v>
      </c>
      <c r="C183" s="6" t="s">
        <v>112</v>
      </c>
      <c r="D183" s="6" t="s">
        <v>113</v>
      </c>
      <c r="E183" s="6" t="s">
        <v>108</v>
      </c>
      <c r="F183" s="7"/>
    </row>
    <row r="184" ht="17" spans="1:6">
      <c r="A184" s="7"/>
      <c r="B184" s="6" t="s">
        <v>453</v>
      </c>
      <c r="C184" s="6" t="s">
        <v>454</v>
      </c>
      <c r="D184" s="6" t="s">
        <v>107</v>
      </c>
      <c r="E184" s="6" t="s">
        <v>120</v>
      </c>
      <c r="F184" s="7"/>
    </row>
    <row r="185" ht="17" spans="1:6">
      <c r="A185" s="7"/>
      <c r="B185" s="6" t="s">
        <v>455</v>
      </c>
      <c r="C185" s="6" t="s">
        <v>456</v>
      </c>
      <c r="D185" s="6" t="s">
        <v>107</v>
      </c>
      <c r="E185" s="6" t="s">
        <v>120</v>
      </c>
      <c r="F185" s="7"/>
    </row>
    <row r="186" ht="17" spans="1:6">
      <c r="A186" s="7"/>
      <c r="B186" s="6" t="s">
        <v>187</v>
      </c>
      <c r="C186" s="6" t="s">
        <v>188</v>
      </c>
      <c r="D186" s="6" t="s">
        <v>189</v>
      </c>
      <c r="E186" s="6" t="s">
        <v>108</v>
      </c>
      <c r="F186" s="7"/>
    </row>
    <row r="187" ht="17" spans="1:6">
      <c r="A187" s="7"/>
      <c r="B187" s="6" t="s">
        <v>457</v>
      </c>
      <c r="C187" s="6" t="s">
        <v>458</v>
      </c>
      <c r="D187" s="6" t="s">
        <v>206</v>
      </c>
      <c r="E187" s="6" t="s">
        <v>108</v>
      </c>
      <c r="F187" s="7"/>
    </row>
    <row r="188" ht="17" spans="1:6">
      <c r="A188" s="7"/>
      <c r="B188" s="6" t="s">
        <v>142</v>
      </c>
      <c r="C188" s="6" t="s">
        <v>143</v>
      </c>
      <c r="D188" s="6" t="s">
        <v>206</v>
      </c>
      <c r="E188" s="6" t="s">
        <v>120</v>
      </c>
      <c r="F188" s="7"/>
    </row>
    <row r="189" spans="1:6">
      <c r="A189" s="1" t="s">
        <v>93</v>
      </c>
      <c r="B189" s="2" t="s">
        <v>459</v>
      </c>
      <c r="C189" s="3"/>
      <c r="D189" s="3"/>
      <c r="E189" s="3"/>
      <c r="F189" s="3"/>
    </row>
    <row r="190" spans="1:6">
      <c r="A190" s="1" t="s">
        <v>95</v>
      </c>
      <c r="B190" s="2" t="s">
        <v>460</v>
      </c>
      <c r="C190" s="3"/>
      <c r="D190" s="3"/>
      <c r="E190" s="3"/>
      <c r="F190" s="3"/>
    </row>
    <row r="191" spans="1:6">
      <c r="A191" s="1" t="s">
        <v>97</v>
      </c>
      <c r="B191" s="2" t="s">
        <v>98</v>
      </c>
      <c r="C191" s="3"/>
      <c r="D191" s="3"/>
      <c r="E191" s="3"/>
      <c r="F191" s="3"/>
    </row>
    <row r="192" spans="1:6">
      <c r="A192" s="4" t="s">
        <v>99</v>
      </c>
      <c r="B192" s="4" t="s">
        <v>100</v>
      </c>
      <c r="C192" s="1" t="s">
        <v>101</v>
      </c>
      <c r="D192" s="1" t="s">
        <v>102</v>
      </c>
      <c r="E192" s="4" t="s">
        <v>103</v>
      </c>
      <c r="F192" s="4" t="s">
        <v>104</v>
      </c>
    </row>
    <row r="193" ht="17" spans="1:6">
      <c r="A193" s="7" t="s">
        <v>105</v>
      </c>
      <c r="B193" s="6" t="s">
        <v>151</v>
      </c>
      <c r="C193" s="6" t="s">
        <v>152</v>
      </c>
      <c r="D193" s="6" t="s">
        <v>113</v>
      </c>
      <c r="E193" s="6" t="s">
        <v>108</v>
      </c>
      <c r="F193" s="7"/>
    </row>
    <row r="194" ht="17" spans="1:6">
      <c r="A194" s="7"/>
      <c r="B194" s="6" t="s">
        <v>448</v>
      </c>
      <c r="C194" s="6" t="s">
        <v>449</v>
      </c>
      <c r="D194" s="6" t="s">
        <v>113</v>
      </c>
      <c r="E194" s="6" t="s">
        <v>108</v>
      </c>
      <c r="F194" s="7"/>
    </row>
    <row r="195" ht="17" spans="1:6">
      <c r="A195" s="7"/>
      <c r="B195" s="6" t="s">
        <v>461</v>
      </c>
      <c r="C195" s="6" t="s">
        <v>462</v>
      </c>
      <c r="D195" s="6" t="s">
        <v>107</v>
      </c>
      <c r="E195" s="6" t="s">
        <v>108</v>
      </c>
      <c r="F195" s="7"/>
    </row>
    <row r="196" ht="17" spans="1:6">
      <c r="A196" s="7"/>
      <c r="B196" s="15" t="str">
        <f>HYPERLINK("#A8","公告信息")</f>
        <v>公告信息</v>
      </c>
      <c r="C196" s="6" t="s">
        <v>217</v>
      </c>
      <c r="D196" s="6" t="s">
        <v>107</v>
      </c>
      <c r="E196" s="6" t="s">
        <v>108</v>
      </c>
      <c r="F196" s="7"/>
    </row>
    <row r="197" customFormat="1" spans="1:6">
      <c r="A197" s="4" t="s">
        <v>99</v>
      </c>
      <c r="B197" s="4" t="s">
        <v>100</v>
      </c>
      <c r="C197" s="1" t="s">
        <v>101</v>
      </c>
      <c r="D197" s="1" t="s">
        <v>102</v>
      </c>
      <c r="E197" s="4" t="s">
        <v>103</v>
      </c>
      <c r="F197" s="4" t="s">
        <v>104</v>
      </c>
    </row>
    <row r="198" ht="17" spans="1:6">
      <c r="A198" s="7" t="s">
        <v>461</v>
      </c>
      <c r="B198" s="6" t="s">
        <v>463</v>
      </c>
      <c r="C198" s="6" t="s">
        <v>112</v>
      </c>
      <c r="D198" s="6" t="s">
        <v>113</v>
      </c>
      <c r="E198" s="6" t="s">
        <v>108</v>
      </c>
      <c r="F198" s="7"/>
    </row>
    <row r="199" ht="17" spans="1:6">
      <c r="A199" s="7"/>
      <c r="B199" s="6" t="s">
        <v>256</v>
      </c>
      <c r="C199" s="6" t="s">
        <v>257</v>
      </c>
      <c r="D199" s="6" t="s">
        <v>189</v>
      </c>
      <c r="E199" s="6" t="s">
        <v>120</v>
      </c>
      <c r="F199" s="7"/>
    </row>
    <row r="200" ht="17" spans="1:6">
      <c r="A200" s="7"/>
      <c r="B200" s="6" t="s">
        <v>187</v>
      </c>
      <c r="C200" s="6" t="s">
        <v>188</v>
      </c>
      <c r="D200" s="6" t="s">
        <v>189</v>
      </c>
      <c r="E200" s="6" t="s">
        <v>108</v>
      </c>
      <c r="F200" s="7"/>
    </row>
    <row r="201" ht="17" spans="1:6">
      <c r="A201" s="7"/>
      <c r="B201" s="6" t="s">
        <v>464</v>
      </c>
      <c r="C201" s="6" t="s">
        <v>465</v>
      </c>
      <c r="D201" s="6" t="s">
        <v>206</v>
      </c>
      <c r="E201" s="6" t="s">
        <v>108</v>
      </c>
      <c r="F201" s="7"/>
    </row>
    <row r="202" ht="17" spans="1:6">
      <c r="A202" s="7"/>
      <c r="B202" s="6" t="s">
        <v>142</v>
      </c>
      <c r="C202" s="6" t="s">
        <v>143</v>
      </c>
      <c r="D202" s="6" t="s">
        <v>206</v>
      </c>
      <c r="E202" s="6" t="s">
        <v>120</v>
      </c>
      <c r="F202" s="7"/>
    </row>
    <row r="203" ht="17" spans="1:6">
      <c r="A203" s="7"/>
      <c r="B203" s="6" t="s">
        <v>466</v>
      </c>
      <c r="C203" s="6" t="s">
        <v>467</v>
      </c>
      <c r="D203" s="6" t="s">
        <v>113</v>
      </c>
      <c r="E203" s="6" t="s">
        <v>108</v>
      </c>
      <c r="F203" s="7"/>
    </row>
    <row r="204" ht="17" spans="1:6">
      <c r="A204" s="7"/>
      <c r="B204" s="6" t="s">
        <v>274</v>
      </c>
      <c r="C204" s="6" t="s">
        <v>145</v>
      </c>
      <c r="D204" s="6" t="s">
        <v>113</v>
      </c>
      <c r="E204" s="6" t="s">
        <v>120</v>
      </c>
      <c r="F204" s="7"/>
    </row>
    <row r="205" spans="1:6">
      <c r="A205" s="1" t="s">
        <v>93</v>
      </c>
      <c r="B205" s="2" t="s">
        <v>468</v>
      </c>
      <c r="C205" s="3"/>
      <c r="D205" s="3"/>
      <c r="E205" s="3"/>
      <c r="F205" s="3"/>
    </row>
    <row r="206" spans="1:6">
      <c r="A206" s="1" t="s">
        <v>469</v>
      </c>
      <c r="B206" s="2" t="s">
        <v>470</v>
      </c>
      <c r="C206" s="2"/>
      <c r="D206" s="2"/>
      <c r="E206" s="2"/>
      <c r="F206" s="2"/>
    </row>
    <row r="207" spans="1:6">
      <c r="A207" s="1" t="s">
        <v>95</v>
      </c>
      <c r="B207" s="2" t="s">
        <v>471</v>
      </c>
      <c r="C207" s="3"/>
      <c r="D207" s="3"/>
      <c r="E207" s="3"/>
      <c r="F207" s="3"/>
    </row>
    <row r="208" spans="1:6">
      <c r="A208" s="1" t="s">
        <v>97</v>
      </c>
      <c r="B208" s="2" t="s">
        <v>98</v>
      </c>
      <c r="C208" s="3"/>
      <c r="D208" s="3"/>
      <c r="E208" s="3"/>
      <c r="F208" s="3"/>
    </row>
    <row r="209" spans="1:6">
      <c r="A209" s="4" t="s">
        <v>99</v>
      </c>
      <c r="B209" s="4" t="s">
        <v>100</v>
      </c>
      <c r="C209" s="1" t="s">
        <v>101</v>
      </c>
      <c r="D209" s="1" t="s">
        <v>102</v>
      </c>
      <c r="E209" s="4" t="s">
        <v>103</v>
      </c>
      <c r="F209" s="4" t="s">
        <v>104</v>
      </c>
    </row>
    <row r="210" ht="17" spans="1:6">
      <c r="A210" s="5" t="s">
        <v>105</v>
      </c>
      <c r="B210" s="6" t="s">
        <v>448</v>
      </c>
      <c r="C210" s="6" t="s">
        <v>449</v>
      </c>
      <c r="D210" s="6" t="s">
        <v>113</v>
      </c>
      <c r="E210" s="6" t="s">
        <v>108</v>
      </c>
      <c r="F210" s="7"/>
    </row>
    <row r="211" ht="17" spans="1:6">
      <c r="A211" s="12"/>
      <c r="B211" s="6" t="s">
        <v>151</v>
      </c>
      <c r="C211" s="6" t="s">
        <v>152</v>
      </c>
      <c r="D211" s="6" t="s">
        <v>113</v>
      </c>
      <c r="E211" s="6" t="s">
        <v>108</v>
      </c>
      <c r="F211" s="7"/>
    </row>
    <row r="212" ht="17" spans="1:6">
      <c r="A212" s="8"/>
      <c r="B212" s="6" t="s">
        <v>472</v>
      </c>
      <c r="C212" s="6" t="s">
        <v>473</v>
      </c>
      <c r="D212" s="6" t="s">
        <v>206</v>
      </c>
      <c r="E212" s="6" t="s">
        <v>108</v>
      </c>
      <c r="F212" s="7"/>
    </row>
    <row r="213" customFormat="1" spans="1:6">
      <c r="A213" s="4" t="s">
        <v>99</v>
      </c>
      <c r="B213" s="4" t="s">
        <v>100</v>
      </c>
      <c r="C213" s="1" t="s">
        <v>101</v>
      </c>
      <c r="D213" s="1" t="s">
        <v>102</v>
      </c>
      <c r="E213" s="4" t="s">
        <v>103</v>
      </c>
      <c r="F213" s="4" t="s">
        <v>104</v>
      </c>
    </row>
    <row r="214" ht="17" spans="1:6">
      <c r="A214" s="5" t="s">
        <v>472</v>
      </c>
      <c r="B214" s="6" t="s">
        <v>378</v>
      </c>
      <c r="C214" s="6" t="s">
        <v>112</v>
      </c>
      <c r="D214" s="6" t="s">
        <v>113</v>
      </c>
      <c r="E214" s="6" t="s">
        <v>108</v>
      </c>
      <c r="F214" s="7"/>
    </row>
    <row r="215" ht="17" spans="1:6">
      <c r="A215" s="12"/>
      <c r="B215" s="6" t="s">
        <v>474</v>
      </c>
      <c r="C215" s="6" t="s">
        <v>475</v>
      </c>
      <c r="D215" s="6" t="s">
        <v>113</v>
      </c>
      <c r="E215" s="6" t="s">
        <v>120</v>
      </c>
      <c r="F215" s="7"/>
    </row>
    <row r="216" ht="17" spans="1:6">
      <c r="A216" s="12"/>
      <c r="B216" s="6" t="s">
        <v>476</v>
      </c>
      <c r="C216" s="6" t="s">
        <v>477</v>
      </c>
      <c r="D216" s="6" t="s">
        <v>113</v>
      </c>
      <c r="E216" s="6" t="s">
        <v>108</v>
      </c>
      <c r="F216" s="7"/>
    </row>
    <row r="217" ht="17" spans="1:6">
      <c r="A217" s="12"/>
      <c r="B217" s="6" t="s">
        <v>478</v>
      </c>
      <c r="C217" s="6" t="s">
        <v>479</v>
      </c>
      <c r="D217" s="6" t="s">
        <v>113</v>
      </c>
      <c r="E217" s="6" t="s">
        <v>108</v>
      </c>
      <c r="F217" s="7"/>
    </row>
    <row r="218" ht="17" spans="1:6">
      <c r="A218" s="12"/>
      <c r="B218" s="6" t="s">
        <v>480</v>
      </c>
      <c r="C218" s="6" t="s">
        <v>481</v>
      </c>
      <c r="D218" s="6" t="s">
        <v>193</v>
      </c>
      <c r="E218" s="6" t="s">
        <v>120</v>
      </c>
      <c r="F218" s="7"/>
    </row>
    <row r="219" ht="17" spans="1:6">
      <c r="A219" s="12"/>
      <c r="B219" s="6" t="s">
        <v>482</v>
      </c>
      <c r="C219" s="6" t="s">
        <v>483</v>
      </c>
      <c r="D219" s="6" t="s">
        <v>193</v>
      </c>
      <c r="E219" s="6" t="s">
        <v>120</v>
      </c>
      <c r="F219" s="7"/>
    </row>
    <row r="220" ht="17" spans="1:6">
      <c r="A220" s="12"/>
      <c r="B220" s="6" t="s">
        <v>484</v>
      </c>
      <c r="C220" s="6" t="s">
        <v>485</v>
      </c>
      <c r="D220" s="6" t="s">
        <v>193</v>
      </c>
      <c r="E220" s="6" t="s">
        <v>120</v>
      </c>
      <c r="F220" s="7"/>
    </row>
    <row r="221" ht="17" spans="1:6">
      <c r="A221" s="12"/>
      <c r="B221" s="6" t="s">
        <v>486</v>
      </c>
      <c r="C221" s="6" t="s">
        <v>487</v>
      </c>
      <c r="D221" s="6" t="s">
        <v>193</v>
      </c>
      <c r="E221" s="6" t="s">
        <v>108</v>
      </c>
      <c r="F221" s="7"/>
    </row>
    <row r="222" ht="17" spans="1:6">
      <c r="A222" s="8"/>
      <c r="B222" s="6" t="s">
        <v>488</v>
      </c>
      <c r="C222" s="6" t="s">
        <v>489</v>
      </c>
      <c r="D222" s="6" t="s">
        <v>193</v>
      </c>
      <c r="E222" s="6" t="s">
        <v>120</v>
      </c>
      <c r="F222" s="7"/>
    </row>
    <row r="223" spans="1:6">
      <c r="A223" s="1" t="s">
        <v>93</v>
      </c>
      <c r="B223" s="2" t="s">
        <v>490</v>
      </c>
      <c r="C223" s="3"/>
      <c r="D223" s="3"/>
      <c r="E223" s="3"/>
      <c r="F223" s="3"/>
    </row>
    <row r="224" spans="1:6">
      <c r="A224" s="1" t="s">
        <v>469</v>
      </c>
      <c r="B224" s="2" t="s">
        <v>491</v>
      </c>
      <c r="C224" s="2"/>
      <c r="D224" s="2"/>
      <c r="E224" s="2"/>
      <c r="F224" s="2"/>
    </row>
    <row r="225" spans="1:6">
      <c r="A225" s="1" t="s">
        <v>95</v>
      </c>
      <c r="B225" s="2" t="s">
        <v>492</v>
      </c>
      <c r="C225" s="3"/>
      <c r="D225" s="3"/>
      <c r="E225" s="3"/>
      <c r="F225" s="3"/>
    </row>
    <row r="226" spans="1:6">
      <c r="A226" s="1" t="s">
        <v>97</v>
      </c>
      <c r="B226" s="2" t="s">
        <v>98</v>
      </c>
      <c r="C226" s="3"/>
      <c r="D226" s="3"/>
      <c r="E226" s="3"/>
      <c r="F226" s="3"/>
    </row>
    <row r="227" spans="1:6">
      <c r="A227" s="4" t="s">
        <v>99</v>
      </c>
      <c r="B227" s="4" t="s">
        <v>100</v>
      </c>
      <c r="C227" s="1" t="s">
        <v>101</v>
      </c>
      <c r="D227" s="1" t="s">
        <v>102</v>
      </c>
      <c r="E227" s="4" t="s">
        <v>103</v>
      </c>
      <c r="F227" s="4" t="s">
        <v>104</v>
      </c>
    </row>
    <row r="228" ht="17" spans="1:6">
      <c r="A228" s="5" t="s">
        <v>105</v>
      </c>
      <c r="B228" s="6" t="s">
        <v>493</v>
      </c>
      <c r="C228" s="6" t="s">
        <v>152</v>
      </c>
      <c r="D228" s="6" t="s">
        <v>113</v>
      </c>
      <c r="E228" s="6" t="s">
        <v>108</v>
      </c>
      <c r="F228" s="7"/>
    </row>
    <row r="229" ht="17" spans="1:6">
      <c r="A229" s="12"/>
      <c r="B229" s="6" t="s">
        <v>448</v>
      </c>
      <c r="C229" s="6" t="s">
        <v>449</v>
      </c>
      <c r="D229" s="6" t="s">
        <v>113</v>
      </c>
      <c r="E229" s="6" t="s">
        <v>108</v>
      </c>
      <c r="F229" s="7"/>
    </row>
    <row r="230" ht="17" spans="1:6">
      <c r="A230" s="12"/>
      <c r="B230" s="15" t="str">
        <f>HYPERLINK("A236","废标信息")</f>
        <v>废标信息</v>
      </c>
      <c r="C230" s="6" t="s">
        <v>494</v>
      </c>
      <c r="D230" s="6" t="s">
        <v>206</v>
      </c>
      <c r="E230" s="6" t="s">
        <v>120</v>
      </c>
      <c r="F230" s="7"/>
    </row>
    <row r="231" ht="17" spans="1:6">
      <c r="A231" s="12"/>
      <c r="B231" s="15" t="str">
        <f>HYPERLINK("#!244","打分信息")</f>
        <v>打分信息</v>
      </c>
      <c r="C231" s="6" t="s">
        <v>495</v>
      </c>
      <c r="D231" s="6" t="s">
        <v>206</v>
      </c>
      <c r="E231" s="6" t="s">
        <v>108</v>
      </c>
      <c r="F231" s="7"/>
    </row>
    <row r="232" ht="17" spans="1:6">
      <c r="A232" s="12"/>
      <c r="B232" s="15" t="str">
        <f>HYPERLINK("#A262","报告信息")</f>
        <v>报告信息</v>
      </c>
      <c r="C232" s="6" t="s">
        <v>496</v>
      </c>
      <c r="D232" s="6" t="s">
        <v>206</v>
      </c>
      <c r="E232" s="6" t="s">
        <v>108</v>
      </c>
      <c r="F232" s="7"/>
    </row>
    <row r="233" ht="17" spans="1:6">
      <c r="A233" s="8"/>
      <c r="B233" s="15" t="str">
        <f>HYPERLINK("#A266","排名信息")</f>
        <v>排名信息</v>
      </c>
      <c r="C233" s="6" t="s">
        <v>497</v>
      </c>
      <c r="D233" s="6" t="s">
        <v>206</v>
      </c>
      <c r="E233" s="6" t="s">
        <v>108</v>
      </c>
      <c r="F233" s="7"/>
    </row>
    <row r="234" customFormat="1" spans="1:6">
      <c r="A234" s="4" t="s">
        <v>99</v>
      </c>
      <c r="B234" s="4" t="s">
        <v>100</v>
      </c>
      <c r="C234" s="1" t="s">
        <v>101</v>
      </c>
      <c r="D234" s="1" t="s">
        <v>102</v>
      </c>
      <c r="E234" s="4" t="s">
        <v>103</v>
      </c>
      <c r="F234" s="4" t="s">
        <v>104</v>
      </c>
    </row>
    <row r="235" ht="17" spans="1:6">
      <c r="A235" s="9" t="s">
        <v>498</v>
      </c>
      <c r="B235" s="6" t="s">
        <v>378</v>
      </c>
      <c r="C235" s="6" t="s">
        <v>112</v>
      </c>
      <c r="D235" s="6" t="s">
        <v>113</v>
      </c>
      <c r="E235" s="6" t="s">
        <v>108</v>
      </c>
      <c r="F235" s="7"/>
    </row>
    <row r="236" ht="17" spans="1:6">
      <c r="A236" s="10"/>
      <c r="B236" s="6" t="s">
        <v>499</v>
      </c>
      <c r="C236" s="6" t="s">
        <v>500</v>
      </c>
      <c r="D236" s="6" t="s">
        <v>113</v>
      </c>
      <c r="E236" s="6" t="s">
        <v>108</v>
      </c>
      <c r="F236" s="7"/>
    </row>
    <row r="237" ht="34" spans="1:6">
      <c r="A237" s="10"/>
      <c r="B237" s="6" t="s">
        <v>501</v>
      </c>
      <c r="C237" s="6" t="s">
        <v>382</v>
      </c>
      <c r="D237" s="6" t="s">
        <v>113</v>
      </c>
      <c r="E237" s="6" t="s">
        <v>108</v>
      </c>
      <c r="F237" s="7"/>
    </row>
    <row r="238" ht="17" spans="1:6">
      <c r="A238" s="10"/>
      <c r="B238" s="6" t="s">
        <v>383</v>
      </c>
      <c r="C238" s="6" t="s">
        <v>384</v>
      </c>
      <c r="D238" s="6" t="s">
        <v>113</v>
      </c>
      <c r="E238" s="6" t="s">
        <v>108</v>
      </c>
      <c r="F238" s="7"/>
    </row>
    <row r="239" ht="17" spans="1:6">
      <c r="A239" s="10"/>
      <c r="B239" s="6" t="s">
        <v>502</v>
      </c>
      <c r="C239" s="6" t="s">
        <v>503</v>
      </c>
      <c r="D239" s="6" t="s">
        <v>193</v>
      </c>
      <c r="E239" s="6" t="s">
        <v>108</v>
      </c>
      <c r="F239" s="7" t="s">
        <v>504</v>
      </c>
    </row>
    <row r="240" ht="17" spans="1:6">
      <c r="A240" s="10"/>
      <c r="B240" s="6" t="s">
        <v>505</v>
      </c>
      <c r="C240" s="6" t="s">
        <v>506</v>
      </c>
      <c r="D240" s="6" t="s">
        <v>113</v>
      </c>
      <c r="E240" s="6" t="s">
        <v>108</v>
      </c>
      <c r="F240" s="7"/>
    </row>
    <row r="241" ht="17" spans="1:6">
      <c r="A241" s="11"/>
      <c r="B241" s="6" t="s">
        <v>507</v>
      </c>
      <c r="C241" s="6" t="s">
        <v>508</v>
      </c>
      <c r="D241" s="6" t="s">
        <v>189</v>
      </c>
      <c r="E241" s="6" t="s">
        <v>108</v>
      </c>
      <c r="F241" s="7"/>
    </row>
    <row r="242" spans="1:6">
      <c r="A242" s="4" t="s">
        <v>99</v>
      </c>
      <c r="B242" s="4" t="s">
        <v>100</v>
      </c>
      <c r="C242" s="1" t="s">
        <v>101</v>
      </c>
      <c r="D242" s="1" t="s">
        <v>102</v>
      </c>
      <c r="E242" s="4" t="s">
        <v>103</v>
      </c>
      <c r="F242" s="4" t="s">
        <v>104</v>
      </c>
    </row>
    <row r="243" ht="17" spans="1:6">
      <c r="A243" s="5" t="s">
        <v>509</v>
      </c>
      <c r="B243" s="6" t="s">
        <v>378</v>
      </c>
      <c r="C243" s="6" t="s">
        <v>112</v>
      </c>
      <c r="D243" s="6" t="s">
        <v>113</v>
      </c>
      <c r="E243" s="6" t="s">
        <v>108</v>
      </c>
      <c r="F243" s="7"/>
    </row>
    <row r="244" ht="17" spans="1:6">
      <c r="A244" s="12"/>
      <c r="B244" s="6" t="s">
        <v>499</v>
      </c>
      <c r="C244" s="6" t="s">
        <v>500</v>
      </c>
      <c r="D244" s="6" t="s">
        <v>113</v>
      </c>
      <c r="E244" s="6" t="s">
        <v>108</v>
      </c>
      <c r="F244" s="7"/>
    </row>
    <row r="245" ht="17" spans="1:6">
      <c r="A245" s="12"/>
      <c r="B245" s="6" t="s">
        <v>510</v>
      </c>
      <c r="C245" s="6" t="s">
        <v>511</v>
      </c>
      <c r="D245" s="6" t="s">
        <v>113</v>
      </c>
      <c r="E245" s="6" t="s">
        <v>108</v>
      </c>
      <c r="F245" s="7"/>
    </row>
    <row r="246" ht="17" spans="1:6">
      <c r="A246" s="12"/>
      <c r="B246" s="6" t="s">
        <v>512</v>
      </c>
      <c r="C246" s="6" t="s">
        <v>513</v>
      </c>
      <c r="D246" s="6" t="s">
        <v>193</v>
      </c>
      <c r="E246" s="6" t="s">
        <v>108</v>
      </c>
      <c r="F246" s="7" t="s">
        <v>421</v>
      </c>
    </row>
    <row r="247" ht="34" spans="1:6">
      <c r="A247" s="12"/>
      <c r="B247" s="6" t="s">
        <v>514</v>
      </c>
      <c r="C247" s="6" t="s">
        <v>515</v>
      </c>
      <c r="D247" s="6" t="s">
        <v>193</v>
      </c>
      <c r="E247" s="6" t="s">
        <v>108</v>
      </c>
      <c r="F247" s="6" t="s">
        <v>516</v>
      </c>
    </row>
    <row r="248" ht="34" spans="1:6">
      <c r="A248" s="12"/>
      <c r="B248" s="6" t="s">
        <v>501</v>
      </c>
      <c r="C248" s="6" t="s">
        <v>382</v>
      </c>
      <c r="D248" s="6" t="s">
        <v>113</v>
      </c>
      <c r="E248" s="6" t="s">
        <v>108</v>
      </c>
      <c r="F248" s="7"/>
    </row>
    <row r="249" ht="17" spans="1:6">
      <c r="A249" s="12"/>
      <c r="B249" s="6" t="s">
        <v>383</v>
      </c>
      <c r="C249" s="6" t="s">
        <v>384</v>
      </c>
      <c r="D249" s="6" t="s">
        <v>113</v>
      </c>
      <c r="E249" s="6" t="s">
        <v>108</v>
      </c>
      <c r="F249" s="7"/>
    </row>
    <row r="250" ht="17" spans="1:6">
      <c r="A250" s="12"/>
      <c r="B250" s="6" t="s">
        <v>517</v>
      </c>
      <c r="C250" s="6" t="s">
        <v>518</v>
      </c>
      <c r="D250" s="6" t="s">
        <v>189</v>
      </c>
      <c r="E250" s="6" t="s">
        <v>108</v>
      </c>
      <c r="F250" s="7"/>
    </row>
    <row r="251" ht="17" spans="1:6">
      <c r="A251" s="12"/>
      <c r="B251" s="6" t="s">
        <v>519</v>
      </c>
      <c r="C251" s="6" t="s">
        <v>520</v>
      </c>
      <c r="D251" s="6" t="s">
        <v>113</v>
      </c>
      <c r="E251" s="6" t="s">
        <v>120</v>
      </c>
      <c r="F251" s="7" t="s">
        <v>521</v>
      </c>
    </row>
    <row r="252" ht="17" spans="1:6">
      <c r="A252" s="12"/>
      <c r="B252" s="6" t="s">
        <v>522</v>
      </c>
      <c r="C252" s="6" t="s">
        <v>523</v>
      </c>
      <c r="D252" s="6" t="s">
        <v>193</v>
      </c>
      <c r="E252" s="6" t="s">
        <v>120</v>
      </c>
      <c r="F252" s="7" t="s">
        <v>524</v>
      </c>
    </row>
    <row r="253" ht="17" spans="1:6">
      <c r="A253" s="12"/>
      <c r="B253" s="6" t="s">
        <v>104</v>
      </c>
      <c r="C253" s="6" t="s">
        <v>273</v>
      </c>
      <c r="D253" s="6" t="s">
        <v>113</v>
      </c>
      <c r="E253" s="6" t="s">
        <v>120</v>
      </c>
      <c r="F253" s="7"/>
    </row>
    <row r="254" ht="17" spans="1:6">
      <c r="A254" s="8"/>
      <c r="B254" s="6" t="s">
        <v>525</v>
      </c>
      <c r="C254" s="6" t="s">
        <v>526</v>
      </c>
      <c r="D254" s="6" t="s">
        <v>206</v>
      </c>
      <c r="E254" s="6" t="s">
        <v>108</v>
      </c>
      <c r="F254" s="7"/>
    </row>
    <row r="255" spans="1:6">
      <c r="A255" s="4" t="s">
        <v>99</v>
      </c>
      <c r="B255" s="4" t="s">
        <v>100</v>
      </c>
      <c r="C255" s="1" t="s">
        <v>101</v>
      </c>
      <c r="D255" s="1" t="s">
        <v>102</v>
      </c>
      <c r="E255" s="4" t="s">
        <v>103</v>
      </c>
      <c r="F255" s="4" t="s">
        <v>104</v>
      </c>
    </row>
    <row r="256" ht="17" spans="1:6">
      <c r="A256" s="9" t="s">
        <v>525</v>
      </c>
      <c r="B256" s="6" t="s">
        <v>527</v>
      </c>
      <c r="C256" s="6" t="s">
        <v>528</v>
      </c>
      <c r="D256" s="6" t="s">
        <v>113</v>
      </c>
      <c r="E256" s="6" t="s">
        <v>108</v>
      </c>
      <c r="F256" s="7"/>
    </row>
    <row r="257" ht="17" spans="1:6">
      <c r="A257" s="10"/>
      <c r="B257" s="6" t="s">
        <v>529</v>
      </c>
      <c r="C257" s="6" t="s">
        <v>520</v>
      </c>
      <c r="D257" s="6" t="s">
        <v>113</v>
      </c>
      <c r="E257" s="6" t="s">
        <v>120</v>
      </c>
      <c r="F257" s="7" t="s">
        <v>521</v>
      </c>
    </row>
    <row r="258" ht="17" spans="1:6">
      <c r="A258" s="10"/>
      <c r="B258" s="6" t="s">
        <v>522</v>
      </c>
      <c r="C258" s="6" t="s">
        <v>523</v>
      </c>
      <c r="D258" s="6" t="s">
        <v>193</v>
      </c>
      <c r="E258" s="6" t="s">
        <v>120</v>
      </c>
      <c r="F258" s="7" t="s">
        <v>524</v>
      </c>
    </row>
    <row r="259" ht="17" spans="1:6">
      <c r="A259" s="11"/>
      <c r="B259" s="6" t="s">
        <v>104</v>
      </c>
      <c r="C259" s="6" t="s">
        <v>273</v>
      </c>
      <c r="D259" s="6" t="s">
        <v>113</v>
      </c>
      <c r="E259" s="6" t="s">
        <v>120</v>
      </c>
      <c r="F259" s="7"/>
    </row>
    <row r="260" customFormat="1" spans="1:6">
      <c r="A260" s="4" t="s">
        <v>99</v>
      </c>
      <c r="B260" s="4" t="s">
        <v>100</v>
      </c>
      <c r="C260" s="1" t="s">
        <v>101</v>
      </c>
      <c r="D260" s="1" t="s">
        <v>102</v>
      </c>
      <c r="E260" s="4" t="s">
        <v>103</v>
      </c>
      <c r="F260" s="4" t="s">
        <v>104</v>
      </c>
    </row>
    <row r="261" ht="17" spans="1:6">
      <c r="A261" s="9" t="s">
        <v>530</v>
      </c>
      <c r="B261" s="6" t="s">
        <v>378</v>
      </c>
      <c r="C261" s="6" t="s">
        <v>112</v>
      </c>
      <c r="D261" s="6" t="s">
        <v>113</v>
      </c>
      <c r="E261" s="6" t="s">
        <v>108</v>
      </c>
      <c r="F261" s="7"/>
    </row>
    <row r="262" ht="17" spans="1:6">
      <c r="A262" s="10"/>
      <c r="B262" s="6" t="s">
        <v>531</v>
      </c>
      <c r="C262" s="6" t="s">
        <v>532</v>
      </c>
      <c r="D262" s="6" t="s">
        <v>113</v>
      </c>
      <c r="E262" s="6" t="s">
        <v>108</v>
      </c>
      <c r="F262" s="7"/>
    </row>
    <row r="263" ht="17" spans="1:6">
      <c r="A263" s="11"/>
      <c r="B263" s="6" t="s">
        <v>533</v>
      </c>
      <c r="C263" s="6" t="s">
        <v>534</v>
      </c>
      <c r="D263" s="6" t="s">
        <v>206</v>
      </c>
      <c r="E263" s="6" t="s">
        <v>108</v>
      </c>
      <c r="F263" s="7"/>
    </row>
    <row r="264" customFormat="1" spans="1:6">
      <c r="A264" s="4" t="s">
        <v>99</v>
      </c>
      <c r="B264" s="4" t="s">
        <v>100</v>
      </c>
      <c r="C264" s="1" t="s">
        <v>101</v>
      </c>
      <c r="D264" s="1" t="s">
        <v>102</v>
      </c>
      <c r="E264" s="4" t="s">
        <v>103</v>
      </c>
      <c r="F264" s="4" t="s">
        <v>104</v>
      </c>
    </row>
    <row r="265" ht="17" spans="1:6">
      <c r="A265" s="31" t="s">
        <v>535</v>
      </c>
      <c r="B265" s="6" t="s">
        <v>378</v>
      </c>
      <c r="C265" s="6" t="s">
        <v>112</v>
      </c>
      <c r="D265" s="6" t="s">
        <v>113</v>
      </c>
      <c r="E265" s="6" t="s">
        <v>108</v>
      </c>
      <c r="F265" s="7"/>
    </row>
    <row r="266" ht="17" spans="1:6">
      <c r="A266" s="32"/>
      <c r="B266" s="6" t="s">
        <v>381</v>
      </c>
      <c r="C266" s="6" t="s">
        <v>382</v>
      </c>
      <c r="D266" s="6" t="s">
        <v>113</v>
      </c>
      <c r="E266" s="6" t="s">
        <v>108</v>
      </c>
      <c r="F266" s="7"/>
    </row>
    <row r="267" ht="17" spans="1:6">
      <c r="A267" s="32"/>
      <c r="B267" s="6" t="s">
        <v>383</v>
      </c>
      <c r="C267" s="6" t="s">
        <v>384</v>
      </c>
      <c r="D267" s="6" t="s">
        <v>113</v>
      </c>
      <c r="E267" s="6" t="s">
        <v>108</v>
      </c>
      <c r="F267" s="7"/>
    </row>
    <row r="268" ht="17" spans="1:6">
      <c r="A268" s="32"/>
      <c r="B268" s="6" t="s">
        <v>536</v>
      </c>
      <c r="C268" s="6" t="s">
        <v>537</v>
      </c>
      <c r="D268" s="6" t="s">
        <v>113</v>
      </c>
      <c r="E268" s="6" t="s">
        <v>108</v>
      </c>
      <c r="F268" s="7"/>
    </row>
    <row r="269" ht="17" spans="1:6">
      <c r="A269" s="32"/>
      <c r="B269" s="6" t="s">
        <v>538</v>
      </c>
      <c r="C269" s="6" t="s">
        <v>539</v>
      </c>
      <c r="D269" s="6" t="s">
        <v>193</v>
      </c>
      <c r="E269" s="6" t="s">
        <v>108</v>
      </c>
      <c r="F269" s="7" t="s">
        <v>421</v>
      </c>
    </row>
    <row r="270" ht="17" spans="1:6">
      <c r="A270" s="33"/>
      <c r="B270" s="6" t="s">
        <v>540</v>
      </c>
      <c r="C270" s="6" t="s">
        <v>541</v>
      </c>
      <c r="D270" s="6" t="s">
        <v>206</v>
      </c>
      <c r="E270" s="6" t="s">
        <v>108</v>
      </c>
      <c r="F270" s="7"/>
    </row>
    <row r="271" customFormat="1" spans="1:6">
      <c r="A271" s="4" t="s">
        <v>99</v>
      </c>
      <c r="B271" s="4" t="s">
        <v>100</v>
      </c>
      <c r="C271" s="1" t="s">
        <v>101</v>
      </c>
      <c r="D271" s="1" t="s">
        <v>102</v>
      </c>
      <c r="E271" s="4" t="s">
        <v>103</v>
      </c>
      <c r="F271" s="4" t="s">
        <v>104</v>
      </c>
    </row>
    <row r="272" ht="17" spans="1:6">
      <c r="A272" s="9" t="s">
        <v>540</v>
      </c>
      <c r="B272" s="6" t="s">
        <v>499</v>
      </c>
      <c r="C272" s="6" t="s">
        <v>500</v>
      </c>
      <c r="D272" s="6" t="s">
        <v>113</v>
      </c>
      <c r="E272" s="6" t="s">
        <v>108</v>
      </c>
      <c r="F272" s="7"/>
    </row>
    <row r="273" ht="17" spans="1:6">
      <c r="A273" s="10"/>
      <c r="B273" s="6" t="s">
        <v>542</v>
      </c>
      <c r="C273" s="6" t="s">
        <v>429</v>
      </c>
      <c r="D273" s="6" t="s">
        <v>193</v>
      </c>
      <c r="E273" s="6" t="s">
        <v>108</v>
      </c>
      <c r="F273" s="7"/>
    </row>
    <row r="274" ht="17" spans="1:6">
      <c r="A274" s="11"/>
      <c r="B274" s="6" t="s">
        <v>543</v>
      </c>
      <c r="C274" s="6" t="s">
        <v>520</v>
      </c>
      <c r="D274" s="6" t="s">
        <v>113</v>
      </c>
      <c r="E274" s="6" t="s">
        <v>108</v>
      </c>
      <c r="F274" s="7"/>
    </row>
    <row r="275" spans="1:6">
      <c r="A275" s="1" t="s">
        <v>93</v>
      </c>
      <c r="B275" s="2" t="s">
        <v>544</v>
      </c>
      <c r="C275" s="3"/>
      <c r="D275" s="3"/>
      <c r="E275" s="3"/>
      <c r="F275" s="3"/>
    </row>
    <row r="276" spans="1:6">
      <c r="A276" s="1" t="s">
        <v>95</v>
      </c>
      <c r="B276" s="2" t="s">
        <v>545</v>
      </c>
      <c r="C276" s="3"/>
      <c r="D276" s="3"/>
      <c r="E276" s="3"/>
      <c r="F276" s="3"/>
    </row>
    <row r="277" spans="1:6">
      <c r="A277" s="1" t="s">
        <v>97</v>
      </c>
      <c r="B277" s="2" t="s">
        <v>98</v>
      </c>
      <c r="C277" s="3"/>
      <c r="D277" s="3"/>
      <c r="E277" s="3"/>
      <c r="F277" s="3"/>
    </row>
    <row r="278" spans="1:6">
      <c r="A278" s="4" t="s">
        <v>99</v>
      </c>
      <c r="B278" s="4" t="s">
        <v>100</v>
      </c>
      <c r="C278" s="1" t="s">
        <v>101</v>
      </c>
      <c r="D278" s="1" t="s">
        <v>102</v>
      </c>
      <c r="E278" s="4" t="s">
        <v>103</v>
      </c>
      <c r="F278" s="4" t="s">
        <v>104</v>
      </c>
    </row>
    <row r="279" ht="17" spans="1:6">
      <c r="A279" s="5" t="s">
        <v>105</v>
      </c>
      <c r="B279" s="6" t="s">
        <v>493</v>
      </c>
      <c r="C279" s="6" t="s">
        <v>152</v>
      </c>
      <c r="D279" s="6" t="s">
        <v>113</v>
      </c>
      <c r="E279" s="6" t="s">
        <v>108</v>
      </c>
      <c r="F279" s="34"/>
    </row>
    <row r="280" ht="17" spans="1:6">
      <c r="A280" s="12"/>
      <c r="B280" s="6" t="s">
        <v>448</v>
      </c>
      <c r="C280" s="6" t="s">
        <v>449</v>
      </c>
      <c r="D280" s="6" t="s">
        <v>113</v>
      </c>
      <c r="E280" s="6" t="s">
        <v>108</v>
      </c>
      <c r="F280" s="34"/>
    </row>
    <row r="281" ht="17" spans="1:6">
      <c r="A281" s="12"/>
      <c r="B281" s="6" t="s">
        <v>546</v>
      </c>
      <c r="C281" s="6" t="s">
        <v>547</v>
      </c>
      <c r="D281" s="6" t="s">
        <v>113</v>
      </c>
      <c r="E281" s="6" t="s">
        <v>108</v>
      </c>
      <c r="F281" s="34"/>
    </row>
    <row r="282" ht="17" spans="1:6">
      <c r="A282" s="12"/>
      <c r="B282" s="6" t="s">
        <v>548</v>
      </c>
      <c r="C282" s="6" t="s">
        <v>549</v>
      </c>
      <c r="D282" s="6" t="s">
        <v>107</v>
      </c>
      <c r="E282" s="6" t="s">
        <v>120</v>
      </c>
      <c r="F282" s="34"/>
    </row>
    <row r="283" ht="17" spans="1:6">
      <c r="A283" s="12"/>
      <c r="B283" s="6" t="s">
        <v>550</v>
      </c>
      <c r="C283" s="6" t="s">
        <v>551</v>
      </c>
      <c r="D283" s="6" t="s">
        <v>107</v>
      </c>
      <c r="E283" s="6" t="s">
        <v>108</v>
      </c>
      <c r="F283" s="34"/>
    </row>
    <row r="284" ht="17" spans="1:6">
      <c r="A284" s="8"/>
      <c r="B284" s="15" t="str">
        <f>HYPERLINK("#A8","公告信息")</f>
        <v>公告信息</v>
      </c>
      <c r="C284" s="6" t="s">
        <v>217</v>
      </c>
      <c r="D284" s="6" t="s">
        <v>107</v>
      </c>
      <c r="E284" s="6" t="s">
        <v>108</v>
      </c>
      <c r="F284" s="34"/>
    </row>
    <row r="285" spans="1:6">
      <c r="A285" s="4" t="s">
        <v>99</v>
      </c>
      <c r="B285" s="4" t="s">
        <v>100</v>
      </c>
      <c r="C285" s="1" t="s">
        <v>101</v>
      </c>
      <c r="D285" s="1" t="s">
        <v>102</v>
      </c>
      <c r="E285" s="4" t="s">
        <v>103</v>
      </c>
      <c r="F285" s="4" t="s">
        <v>104</v>
      </c>
    </row>
    <row r="286" ht="17" spans="1:6">
      <c r="A286" s="12" t="s">
        <v>550</v>
      </c>
      <c r="B286" s="6" t="s">
        <v>552</v>
      </c>
      <c r="C286" s="6" t="s">
        <v>112</v>
      </c>
      <c r="D286" s="6" t="s">
        <v>113</v>
      </c>
      <c r="E286" s="6" t="s">
        <v>108</v>
      </c>
      <c r="F286" s="34"/>
    </row>
    <row r="287" ht="17" spans="1:6">
      <c r="A287" s="12"/>
      <c r="B287" s="6" t="s">
        <v>187</v>
      </c>
      <c r="C287" s="6" t="s">
        <v>188</v>
      </c>
      <c r="D287" s="6" t="s">
        <v>189</v>
      </c>
      <c r="E287" s="6" t="s">
        <v>108</v>
      </c>
      <c r="F287" s="34"/>
    </row>
    <row r="288" ht="17" spans="1:6">
      <c r="A288" s="12"/>
      <c r="B288" s="6" t="s">
        <v>553</v>
      </c>
      <c r="C288" s="6" t="s">
        <v>554</v>
      </c>
      <c r="D288" s="6" t="s">
        <v>193</v>
      </c>
      <c r="E288" s="6" t="s">
        <v>120</v>
      </c>
      <c r="F288" s="34"/>
    </row>
    <row r="289" ht="17" spans="1:6">
      <c r="A289" s="12"/>
      <c r="B289" s="6" t="s">
        <v>555</v>
      </c>
      <c r="C289" s="6" t="s">
        <v>556</v>
      </c>
      <c r="D289" s="6" t="s">
        <v>206</v>
      </c>
      <c r="E289" s="6" t="s">
        <v>108</v>
      </c>
      <c r="F289" s="34"/>
    </row>
    <row r="290" ht="17" spans="1:6">
      <c r="A290" s="8"/>
      <c r="B290" s="6" t="s">
        <v>557</v>
      </c>
      <c r="C290" s="6" t="s">
        <v>558</v>
      </c>
      <c r="D290" s="6" t="s">
        <v>206</v>
      </c>
      <c r="E290" s="6" t="s">
        <v>108</v>
      </c>
      <c r="F290" s="34"/>
    </row>
    <row r="291" spans="1:6">
      <c r="A291" s="4" t="s">
        <v>99</v>
      </c>
      <c r="B291" s="4" t="s">
        <v>100</v>
      </c>
      <c r="C291" s="1" t="s">
        <v>101</v>
      </c>
      <c r="D291" s="1" t="s">
        <v>102</v>
      </c>
      <c r="E291" s="4" t="s">
        <v>103</v>
      </c>
      <c r="F291" s="4" t="s">
        <v>104</v>
      </c>
    </row>
    <row r="292" ht="17" spans="1:6">
      <c r="A292" s="12" t="s">
        <v>557</v>
      </c>
      <c r="B292" s="6" t="s">
        <v>559</v>
      </c>
      <c r="C292" s="6" t="s">
        <v>112</v>
      </c>
      <c r="D292" s="6" t="s">
        <v>113</v>
      </c>
      <c r="E292" s="6" t="s">
        <v>108</v>
      </c>
      <c r="F292" s="34"/>
    </row>
    <row r="293" ht="17" spans="1:6">
      <c r="A293" s="12"/>
      <c r="B293" s="6" t="s">
        <v>381</v>
      </c>
      <c r="C293" s="6" t="s">
        <v>382</v>
      </c>
      <c r="D293" s="6" t="s">
        <v>113</v>
      </c>
      <c r="E293" s="6" t="s">
        <v>108</v>
      </c>
      <c r="F293" s="34"/>
    </row>
    <row r="294" ht="17" spans="1:6">
      <c r="A294" s="12"/>
      <c r="B294" s="6" t="s">
        <v>383</v>
      </c>
      <c r="C294" s="6" t="s">
        <v>384</v>
      </c>
      <c r="D294" s="6" t="s">
        <v>113</v>
      </c>
      <c r="E294" s="6" t="s">
        <v>108</v>
      </c>
      <c r="F294" s="34"/>
    </row>
    <row r="295" ht="17" spans="1:6">
      <c r="A295" s="12"/>
      <c r="B295" s="6" t="s">
        <v>560</v>
      </c>
      <c r="C295" s="6" t="s">
        <v>561</v>
      </c>
      <c r="D295" s="6" t="s">
        <v>136</v>
      </c>
      <c r="E295" s="6" t="s">
        <v>108</v>
      </c>
      <c r="F295" s="34"/>
    </row>
    <row r="296" ht="17" spans="1:6">
      <c r="A296" s="12"/>
      <c r="B296" s="6" t="s">
        <v>562</v>
      </c>
      <c r="C296" s="6" t="s">
        <v>563</v>
      </c>
      <c r="D296" s="6" t="s">
        <v>136</v>
      </c>
      <c r="E296" s="6" t="s">
        <v>120</v>
      </c>
      <c r="F296" s="34"/>
    </row>
    <row r="297" ht="17" spans="1:6">
      <c r="A297" s="12"/>
      <c r="B297" s="6" t="s">
        <v>564</v>
      </c>
      <c r="C297" s="6" t="s">
        <v>565</v>
      </c>
      <c r="D297" s="6" t="s">
        <v>136</v>
      </c>
      <c r="E297" s="6" t="s">
        <v>108</v>
      </c>
      <c r="F297" s="34"/>
    </row>
    <row r="298" ht="17" spans="1:6">
      <c r="A298" s="8"/>
      <c r="B298" s="6" t="s">
        <v>104</v>
      </c>
      <c r="C298" s="6" t="s">
        <v>273</v>
      </c>
      <c r="D298" s="6" t="s">
        <v>113</v>
      </c>
      <c r="E298" s="6" t="s">
        <v>120</v>
      </c>
      <c r="F298" s="34"/>
    </row>
    <row r="299" spans="1:6">
      <c r="A299" s="4" t="s">
        <v>99</v>
      </c>
      <c r="B299" s="4" t="s">
        <v>100</v>
      </c>
      <c r="C299" s="1" t="s">
        <v>101</v>
      </c>
      <c r="D299" s="1" t="s">
        <v>102</v>
      </c>
      <c r="E299" s="4" t="s">
        <v>103</v>
      </c>
      <c r="F299" s="4" t="s">
        <v>104</v>
      </c>
    </row>
    <row r="300" ht="17" spans="1:6">
      <c r="A300" s="13" t="str">
        <f>HYPERLINK("#业务定义!A20","授标信息（分项采购）")</f>
        <v>授标信息（分项采购）</v>
      </c>
      <c r="B300" s="6" t="s">
        <v>566</v>
      </c>
      <c r="C300" s="6" t="s">
        <v>112</v>
      </c>
      <c r="D300" s="6" t="s">
        <v>113</v>
      </c>
      <c r="E300" s="6" t="s">
        <v>108</v>
      </c>
      <c r="F300" s="34"/>
    </row>
    <row r="301" ht="17" spans="1:6">
      <c r="A301" s="6"/>
      <c r="B301" s="6" t="s">
        <v>567</v>
      </c>
      <c r="C301" s="6" t="s">
        <v>568</v>
      </c>
      <c r="D301" s="6" t="s">
        <v>136</v>
      </c>
      <c r="E301" s="6" t="s">
        <v>108</v>
      </c>
      <c r="F301" s="34"/>
    </row>
    <row r="302" ht="17" spans="1:6">
      <c r="A302" s="6"/>
      <c r="B302" s="6" t="s">
        <v>569</v>
      </c>
      <c r="C302" s="6" t="s">
        <v>570</v>
      </c>
      <c r="D302" s="6" t="s">
        <v>571</v>
      </c>
      <c r="E302" s="6" t="s">
        <v>108</v>
      </c>
      <c r="F302" s="34"/>
    </row>
    <row r="303" ht="17" spans="1:6">
      <c r="A303" s="6"/>
      <c r="B303" s="6" t="s">
        <v>572</v>
      </c>
      <c r="C303" s="6" t="s">
        <v>222</v>
      </c>
      <c r="D303" s="6" t="s">
        <v>206</v>
      </c>
      <c r="E303" s="6" t="s">
        <v>108</v>
      </c>
      <c r="F303" s="34"/>
    </row>
    <row r="304" spans="1:6">
      <c r="A304" s="35" t="s">
        <v>99</v>
      </c>
      <c r="B304" s="35" t="s">
        <v>100</v>
      </c>
      <c r="C304" s="36" t="s">
        <v>101</v>
      </c>
      <c r="D304" s="36" t="s">
        <v>102</v>
      </c>
      <c r="E304" s="35" t="s">
        <v>103</v>
      </c>
      <c r="F304" s="35" t="s">
        <v>104</v>
      </c>
    </row>
    <row r="305" ht="17" spans="1:6">
      <c r="A305" s="16" t="str">
        <f>HYPERLINK("#业务定义!A20","授标品目信息（分项采购）")</f>
        <v>授标品目信息（分项采购）</v>
      </c>
      <c r="B305" s="6" t="s">
        <v>566</v>
      </c>
      <c r="C305" s="6" t="s">
        <v>112</v>
      </c>
      <c r="D305" s="6" t="s">
        <v>113</v>
      </c>
      <c r="E305" s="6" t="s">
        <v>108</v>
      </c>
      <c r="F305" s="7"/>
    </row>
    <row r="306" ht="17" spans="1:6">
      <c r="A306" s="12"/>
      <c r="B306" s="6" t="s">
        <v>573</v>
      </c>
      <c r="C306" s="6" t="s">
        <v>574</v>
      </c>
      <c r="D306" s="6" t="s">
        <v>113</v>
      </c>
      <c r="E306" s="6" t="s">
        <v>108</v>
      </c>
      <c r="F306" s="7"/>
    </row>
    <row r="307" ht="17" spans="1:6">
      <c r="A307" s="12"/>
      <c r="B307" s="6" t="s">
        <v>381</v>
      </c>
      <c r="C307" s="6" t="s">
        <v>382</v>
      </c>
      <c r="D307" s="6" t="s">
        <v>113</v>
      </c>
      <c r="E307" s="6" t="s">
        <v>108</v>
      </c>
      <c r="F307" s="7"/>
    </row>
    <row r="308" ht="17" spans="1:6">
      <c r="A308" s="12"/>
      <c r="B308" s="6" t="s">
        <v>383</v>
      </c>
      <c r="C308" s="6" t="s">
        <v>384</v>
      </c>
      <c r="D308" s="6" t="s">
        <v>113</v>
      </c>
      <c r="E308" s="6" t="s">
        <v>108</v>
      </c>
      <c r="F308" s="7"/>
    </row>
    <row r="309" ht="17" spans="1:6">
      <c r="A309" s="12"/>
      <c r="B309" s="6" t="s">
        <v>562</v>
      </c>
      <c r="C309" s="6" t="s">
        <v>563</v>
      </c>
      <c r="D309" s="6" t="s">
        <v>136</v>
      </c>
      <c r="E309" s="6" t="s">
        <v>120</v>
      </c>
      <c r="F309" s="7"/>
    </row>
    <row r="310" ht="17" spans="1:6">
      <c r="A310" s="12"/>
      <c r="B310" s="6" t="s">
        <v>575</v>
      </c>
      <c r="C310" s="6" t="s">
        <v>576</v>
      </c>
      <c r="D310" s="6" t="s">
        <v>113</v>
      </c>
      <c r="E310" s="6" t="s">
        <v>108</v>
      </c>
      <c r="F310" s="7"/>
    </row>
    <row r="311" ht="17" spans="1:6">
      <c r="A311" s="12"/>
      <c r="B311" s="6" t="s">
        <v>567</v>
      </c>
      <c r="C311" s="6" t="s">
        <v>568</v>
      </c>
      <c r="D311" s="6" t="s">
        <v>136</v>
      </c>
      <c r="E311" s="6" t="s">
        <v>108</v>
      </c>
      <c r="F311" s="7"/>
    </row>
    <row r="312" ht="17" spans="1:6">
      <c r="A312" s="12"/>
      <c r="B312" s="6" t="s">
        <v>560</v>
      </c>
      <c r="C312" s="6" t="s">
        <v>561</v>
      </c>
      <c r="D312" s="6" t="s">
        <v>136</v>
      </c>
      <c r="E312" s="6" t="s">
        <v>108</v>
      </c>
      <c r="F312" s="7"/>
    </row>
    <row r="313" ht="17" spans="1:6">
      <c r="A313" s="8"/>
      <c r="B313" s="6" t="s">
        <v>577</v>
      </c>
      <c r="C313" s="6" t="s">
        <v>578</v>
      </c>
      <c r="D313" s="6" t="s">
        <v>113</v>
      </c>
      <c r="E313" s="6" t="s">
        <v>120</v>
      </c>
      <c r="F313" s="7"/>
    </row>
    <row r="314" spans="1:6">
      <c r="A314" s="1" t="s">
        <v>93</v>
      </c>
      <c r="B314" s="2" t="s">
        <v>579</v>
      </c>
      <c r="C314" s="3"/>
      <c r="D314" s="3"/>
      <c r="E314" s="3"/>
      <c r="F314" s="3"/>
    </row>
    <row r="315" spans="1:6">
      <c r="A315" s="1" t="s">
        <v>95</v>
      </c>
      <c r="B315" s="2" t="s">
        <v>580</v>
      </c>
      <c r="C315" s="3"/>
      <c r="D315" s="3"/>
      <c r="E315" s="3"/>
      <c r="F315" s="3"/>
    </row>
    <row r="316" spans="1:6">
      <c r="A316" s="1" t="s">
        <v>97</v>
      </c>
      <c r="B316" s="2" t="s">
        <v>98</v>
      </c>
      <c r="C316" s="3"/>
      <c r="D316" s="3"/>
      <c r="E316" s="3"/>
      <c r="F316" s="3"/>
    </row>
    <row r="317" spans="1:6">
      <c r="A317" s="4" t="s">
        <v>99</v>
      </c>
      <c r="B317" s="4" t="s">
        <v>100</v>
      </c>
      <c r="C317" s="1" t="s">
        <v>101</v>
      </c>
      <c r="D317" s="1" t="s">
        <v>102</v>
      </c>
      <c r="E317" s="4" t="s">
        <v>103</v>
      </c>
      <c r="F317" s="4" t="s">
        <v>104</v>
      </c>
    </row>
    <row r="318" ht="17" spans="1:6">
      <c r="A318" s="5" t="s">
        <v>105</v>
      </c>
      <c r="B318" s="6" t="s">
        <v>151</v>
      </c>
      <c r="C318" s="6" t="s">
        <v>152</v>
      </c>
      <c r="D318" s="6" t="s">
        <v>113</v>
      </c>
      <c r="E318" s="6" t="s">
        <v>108</v>
      </c>
      <c r="F318" s="7"/>
    </row>
    <row r="319" ht="17" spans="1:6">
      <c r="A319" s="12"/>
      <c r="B319" s="6" t="s">
        <v>448</v>
      </c>
      <c r="C319" s="6" t="s">
        <v>449</v>
      </c>
      <c r="D319" s="6" t="s">
        <v>113</v>
      </c>
      <c r="E319" s="6" t="s">
        <v>108</v>
      </c>
      <c r="F319" s="7"/>
    </row>
    <row r="320" ht="17" spans="1:6">
      <c r="A320" s="12"/>
      <c r="B320" s="6" t="s">
        <v>581</v>
      </c>
      <c r="C320" s="6" t="s">
        <v>582</v>
      </c>
      <c r="D320" s="6" t="s">
        <v>113</v>
      </c>
      <c r="E320" s="6" t="s">
        <v>108</v>
      </c>
      <c r="F320" s="7"/>
    </row>
    <row r="321" ht="17" spans="1:6">
      <c r="A321" s="12"/>
      <c r="B321" s="6" t="s">
        <v>548</v>
      </c>
      <c r="C321" s="6" t="s">
        <v>549</v>
      </c>
      <c r="D321" s="6" t="s">
        <v>107</v>
      </c>
      <c r="E321" s="6" t="s">
        <v>120</v>
      </c>
      <c r="F321" s="7"/>
    </row>
    <row r="322" ht="17" spans="1:6">
      <c r="A322" s="12"/>
      <c r="B322" s="6" t="s">
        <v>583</v>
      </c>
      <c r="C322" s="6" t="s">
        <v>584</v>
      </c>
      <c r="D322" s="6" t="s">
        <v>107</v>
      </c>
      <c r="E322" s="6" t="s">
        <v>108</v>
      </c>
      <c r="F322" s="7"/>
    </row>
    <row r="323" ht="17" spans="1:6">
      <c r="A323" s="8"/>
      <c r="B323" s="15" t="str">
        <f>HYPERLINK("#A8","公告信息")</f>
        <v>公告信息</v>
      </c>
      <c r="C323" s="6" t="s">
        <v>217</v>
      </c>
      <c r="D323" s="6" t="s">
        <v>107</v>
      </c>
      <c r="E323" s="6" t="s">
        <v>108</v>
      </c>
      <c r="F323" s="7"/>
    </row>
    <row r="324" spans="1:6">
      <c r="A324" s="4" t="s">
        <v>99</v>
      </c>
      <c r="B324" s="4" t="s">
        <v>100</v>
      </c>
      <c r="C324" s="1" t="s">
        <v>101</v>
      </c>
      <c r="D324" s="1" t="s">
        <v>102</v>
      </c>
      <c r="E324" s="4" t="s">
        <v>103</v>
      </c>
      <c r="F324" s="4" t="s">
        <v>104</v>
      </c>
    </row>
    <row r="325" ht="17" spans="1:6">
      <c r="A325" s="5" t="s">
        <v>583</v>
      </c>
      <c r="B325" s="6" t="s">
        <v>585</v>
      </c>
      <c r="C325" s="6" t="s">
        <v>112</v>
      </c>
      <c r="D325" s="6" t="s">
        <v>113</v>
      </c>
      <c r="E325" s="6" t="s">
        <v>108</v>
      </c>
      <c r="F325" s="34"/>
    </row>
    <row r="326" ht="34" spans="1:6">
      <c r="A326" s="12"/>
      <c r="B326" s="6" t="s">
        <v>586</v>
      </c>
      <c r="C326" s="6" t="s">
        <v>587</v>
      </c>
      <c r="D326" s="6" t="s">
        <v>193</v>
      </c>
      <c r="E326" s="6" t="s">
        <v>108</v>
      </c>
      <c r="F326" s="37" t="s">
        <v>588</v>
      </c>
    </row>
    <row r="327" ht="17" spans="1:6">
      <c r="A327" s="12"/>
      <c r="B327" s="6" t="s">
        <v>589</v>
      </c>
      <c r="C327" s="6" t="s">
        <v>590</v>
      </c>
      <c r="D327" s="6" t="s">
        <v>136</v>
      </c>
      <c r="E327" s="6" t="s">
        <v>108</v>
      </c>
      <c r="F327" s="34"/>
    </row>
    <row r="328" ht="17" spans="1:6">
      <c r="A328" s="12"/>
      <c r="B328" s="6" t="s">
        <v>187</v>
      </c>
      <c r="C328" s="6" t="s">
        <v>188</v>
      </c>
      <c r="D328" s="6" t="s">
        <v>571</v>
      </c>
      <c r="E328" s="6" t="s">
        <v>108</v>
      </c>
      <c r="F328" s="34"/>
    </row>
    <row r="329" ht="17" spans="1:6">
      <c r="A329" s="12"/>
      <c r="B329" s="6" t="s">
        <v>591</v>
      </c>
      <c r="C329" s="6" t="s">
        <v>592</v>
      </c>
      <c r="D329" s="6" t="s">
        <v>206</v>
      </c>
      <c r="E329" s="6" t="s">
        <v>108</v>
      </c>
      <c r="F329" s="34"/>
    </row>
    <row r="330" ht="17" spans="1:6">
      <c r="A330" s="8"/>
      <c r="B330" s="6" t="s">
        <v>593</v>
      </c>
      <c r="C330" s="6" t="s">
        <v>558</v>
      </c>
      <c r="D330" s="6" t="s">
        <v>206</v>
      </c>
      <c r="E330" s="6" t="s">
        <v>108</v>
      </c>
      <c r="F330" s="34"/>
    </row>
    <row r="331" spans="1:6">
      <c r="A331" s="4" t="s">
        <v>99</v>
      </c>
      <c r="B331" s="4" t="s">
        <v>100</v>
      </c>
      <c r="C331" s="1" t="s">
        <v>101</v>
      </c>
      <c r="D331" s="1" t="s">
        <v>102</v>
      </c>
      <c r="E331" s="4" t="s">
        <v>103</v>
      </c>
      <c r="F331" s="4" t="s">
        <v>104</v>
      </c>
    </row>
    <row r="332" ht="17" spans="1:6">
      <c r="A332" s="5" t="s">
        <v>593</v>
      </c>
      <c r="B332" s="6" t="s">
        <v>594</v>
      </c>
      <c r="C332" s="6" t="s">
        <v>112</v>
      </c>
      <c r="D332" s="6" t="s">
        <v>113</v>
      </c>
      <c r="E332" s="6" t="s">
        <v>108</v>
      </c>
      <c r="F332" s="7"/>
    </row>
    <row r="333" ht="17" spans="1:6">
      <c r="A333" s="12"/>
      <c r="B333" s="6" t="s">
        <v>381</v>
      </c>
      <c r="C333" s="6" t="s">
        <v>382</v>
      </c>
      <c r="D333" s="6" t="s">
        <v>113</v>
      </c>
      <c r="E333" s="6" t="s">
        <v>108</v>
      </c>
      <c r="F333" s="7"/>
    </row>
    <row r="334" ht="17" spans="1:6">
      <c r="A334" s="12"/>
      <c r="B334" s="6" t="s">
        <v>383</v>
      </c>
      <c r="C334" s="6" t="s">
        <v>384</v>
      </c>
      <c r="D334" s="6" t="s">
        <v>113</v>
      </c>
      <c r="E334" s="6" t="s">
        <v>108</v>
      </c>
      <c r="F334" s="7"/>
    </row>
    <row r="335" ht="17" spans="1:6">
      <c r="A335" s="12"/>
      <c r="B335" s="6" t="s">
        <v>560</v>
      </c>
      <c r="C335" s="6" t="s">
        <v>561</v>
      </c>
      <c r="D335" s="6" t="s">
        <v>136</v>
      </c>
      <c r="E335" s="6" t="s">
        <v>108</v>
      </c>
      <c r="F335" s="7"/>
    </row>
    <row r="336" ht="17" spans="1:6">
      <c r="A336" s="12"/>
      <c r="B336" s="6" t="s">
        <v>562</v>
      </c>
      <c r="C336" s="6" t="s">
        <v>563</v>
      </c>
      <c r="D336" s="6" t="s">
        <v>136</v>
      </c>
      <c r="E336" s="6" t="s">
        <v>120</v>
      </c>
      <c r="F336" s="7"/>
    </row>
    <row r="337" ht="17" spans="1:6">
      <c r="A337" s="12"/>
      <c r="B337" s="6" t="s">
        <v>564</v>
      </c>
      <c r="C337" s="6" t="s">
        <v>565</v>
      </c>
      <c r="D337" s="6" t="s">
        <v>136</v>
      </c>
      <c r="E337" s="6" t="s">
        <v>108</v>
      </c>
      <c r="F337" s="7"/>
    </row>
    <row r="338" ht="17" spans="1:6">
      <c r="A338" s="12"/>
      <c r="B338" s="6" t="s">
        <v>104</v>
      </c>
      <c r="C338" s="6" t="s">
        <v>273</v>
      </c>
      <c r="D338" s="6" t="s">
        <v>113</v>
      </c>
      <c r="E338" s="6" t="s">
        <v>120</v>
      </c>
      <c r="F338" s="7"/>
    </row>
    <row r="339" ht="17" spans="1:6">
      <c r="A339" s="8"/>
      <c r="B339" s="6" t="s">
        <v>595</v>
      </c>
      <c r="C339" s="6" t="s">
        <v>596</v>
      </c>
      <c r="D339" s="6" t="s">
        <v>206</v>
      </c>
      <c r="E339" s="6" t="s">
        <v>108</v>
      </c>
      <c r="F339" s="7"/>
    </row>
    <row r="340" spans="1:6">
      <c r="A340" s="4" t="s">
        <v>99</v>
      </c>
      <c r="B340" s="4" t="s">
        <v>100</v>
      </c>
      <c r="C340" s="1" t="s">
        <v>101</v>
      </c>
      <c r="D340" s="1" t="s">
        <v>102</v>
      </c>
      <c r="E340" s="4" t="s">
        <v>103</v>
      </c>
      <c r="F340" s="4" t="s">
        <v>104</v>
      </c>
    </row>
    <row r="341" ht="17" spans="1:6">
      <c r="A341" s="13" t="str">
        <f>HYPERLINK("#业务定义!A20","授标信息（分项采购）")</f>
        <v>授标信息（分项采购）</v>
      </c>
      <c r="B341" s="6" t="s">
        <v>566</v>
      </c>
      <c r="C341" s="6" t="s">
        <v>112</v>
      </c>
      <c r="D341" s="6" t="s">
        <v>113</v>
      </c>
      <c r="E341" s="6" t="s">
        <v>108</v>
      </c>
      <c r="F341" s="34"/>
    </row>
    <row r="342" ht="17" spans="1:6">
      <c r="A342" s="6"/>
      <c r="B342" s="6" t="s">
        <v>567</v>
      </c>
      <c r="C342" s="6" t="s">
        <v>568</v>
      </c>
      <c r="D342" s="6" t="s">
        <v>136</v>
      </c>
      <c r="E342" s="6" t="s">
        <v>108</v>
      </c>
      <c r="F342" s="34"/>
    </row>
    <row r="343" ht="17" spans="1:6">
      <c r="A343" s="6"/>
      <c r="B343" s="6" t="s">
        <v>569</v>
      </c>
      <c r="C343" s="6" t="s">
        <v>570</v>
      </c>
      <c r="D343" s="6" t="s">
        <v>189</v>
      </c>
      <c r="E343" s="6" t="s">
        <v>108</v>
      </c>
      <c r="F343" s="34"/>
    </row>
    <row r="344" ht="17" spans="1:6">
      <c r="A344" s="6"/>
      <c r="B344" s="6" t="s">
        <v>572</v>
      </c>
      <c r="C344" s="6" t="s">
        <v>222</v>
      </c>
      <c r="D344" s="6" t="s">
        <v>206</v>
      </c>
      <c r="E344" s="6" t="s">
        <v>108</v>
      </c>
      <c r="F344" s="34"/>
    </row>
    <row r="345" spans="1:6">
      <c r="A345" s="35" t="s">
        <v>99</v>
      </c>
      <c r="B345" s="35" t="s">
        <v>100</v>
      </c>
      <c r="C345" s="36" t="s">
        <v>101</v>
      </c>
      <c r="D345" s="36" t="s">
        <v>102</v>
      </c>
      <c r="E345" s="35" t="s">
        <v>103</v>
      </c>
      <c r="F345" s="35" t="s">
        <v>104</v>
      </c>
    </row>
    <row r="346" ht="17" spans="1:6">
      <c r="A346" s="16" t="str">
        <f>HYPERLINK("#业务定义!A20","授标品目信息（分项采购）")</f>
        <v>授标品目信息（分项采购）</v>
      </c>
      <c r="B346" s="6" t="s">
        <v>566</v>
      </c>
      <c r="C346" s="6" t="s">
        <v>112</v>
      </c>
      <c r="D346" s="6" t="s">
        <v>113</v>
      </c>
      <c r="E346" s="6" t="s">
        <v>108</v>
      </c>
      <c r="F346" s="7"/>
    </row>
    <row r="347" ht="17" spans="1:6">
      <c r="A347" s="12"/>
      <c r="B347" s="6" t="s">
        <v>573</v>
      </c>
      <c r="C347" s="6" t="s">
        <v>574</v>
      </c>
      <c r="D347" s="6" t="s">
        <v>113</v>
      </c>
      <c r="E347" s="6" t="s">
        <v>108</v>
      </c>
      <c r="F347" s="7"/>
    </row>
    <row r="348" ht="17" spans="1:6">
      <c r="A348" s="12"/>
      <c r="B348" s="6" t="s">
        <v>381</v>
      </c>
      <c r="C348" s="6" t="s">
        <v>382</v>
      </c>
      <c r="D348" s="6" t="s">
        <v>113</v>
      </c>
      <c r="E348" s="6" t="s">
        <v>108</v>
      </c>
      <c r="F348" s="7"/>
    </row>
    <row r="349" ht="17" spans="1:6">
      <c r="A349" s="12"/>
      <c r="B349" s="6" t="s">
        <v>383</v>
      </c>
      <c r="C349" s="6" t="s">
        <v>384</v>
      </c>
      <c r="D349" s="6" t="s">
        <v>113</v>
      </c>
      <c r="E349" s="6" t="s">
        <v>108</v>
      </c>
      <c r="F349" s="7"/>
    </row>
    <row r="350" ht="17" spans="1:6">
      <c r="A350" s="12"/>
      <c r="B350" s="6" t="s">
        <v>562</v>
      </c>
      <c r="C350" s="6" t="s">
        <v>563</v>
      </c>
      <c r="D350" s="6" t="s">
        <v>136</v>
      </c>
      <c r="E350" s="6" t="s">
        <v>120</v>
      </c>
      <c r="F350" s="7"/>
    </row>
    <row r="351" ht="17" spans="1:6">
      <c r="A351" s="12"/>
      <c r="B351" s="6" t="s">
        <v>575</v>
      </c>
      <c r="C351" s="6" t="s">
        <v>576</v>
      </c>
      <c r="D351" s="6" t="s">
        <v>113</v>
      </c>
      <c r="E351" s="6" t="s">
        <v>108</v>
      </c>
      <c r="F351" s="7"/>
    </row>
    <row r="352" ht="17" spans="1:6">
      <c r="A352" s="12"/>
      <c r="B352" s="6" t="s">
        <v>567</v>
      </c>
      <c r="C352" s="6" t="s">
        <v>568</v>
      </c>
      <c r="D352" s="6" t="s">
        <v>136</v>
      </c>
      <c r="E352" s="6" t="s">
        <v>108</v>
      </c>
      <c r="F352" s="7"/>
    </row>
    <row r="353" ht="17" spans="1:6">
      <c r="A353" s="12"/>
      <c r="B353" s="6" t="s">
        <v>560</v>
      </c>
      <c r="C353" s="6" t="s">
        <v>561</v>
      </c>
      <c r="D353" s="6" t="s">
        <v>136</v>
      </c>
      <c r="E353" s="6" t="s">
        <v>108</v>
      </c>
      <c r="F353" s="7"/>
    </row>
    <row r="354" ht="17" spans="1:6">
      <c r="A354" s="8"/>
      <c r="B354" s="6" t="s">
        <v>577</v>
      </c>
      <c r="C354" s="6" t="s">
        <v>578</v>
      </c>
      <c r="D354" s="6" t="s">
        <v>113</v>
      </c>
      <c r="E354" s="6" t="s">
        <v>120</v>
      </c>
      <c r="F354" s="7"/>
    </row>
    <row r="355" spans="1:6">
      <c r="A355" s="1" t="s">
        <v>93</v>
      </c>
      <c r="B355" s="2" t="s">
        <v>597</v>
      </c>
      <c r="C355" s="3"/>
      <c r="D355" s="3"/>
      <c r="E355" s="3"/>
      <c r="F355" s="3"/>
    </row>
    <row r="356" spans="1:6">
      <c r="A356" s="1" t="s">
        <v>95</v>
      </c>
      <c r="B356" s="2" t="s">
        <v>598</v>
      </c>
      <c r="C356" s="3"/>
      <c r="D356" s="3"/>
      <c r="E356" s="3"/>
      <c r="F356" s="3"/>
    </row>
    <row r="357" spans="1:6">
      <c r="A357" s="1" t="s">
        <v>97</v>
      </c>
      <c r="B357" s="2" t="s">
        <v>98</v>
      </c>
      <c r="C357" s="3"/>
      <c r="D357" s="3"/>
      <c r="E357" s="3"/>
      <c r="F357" s="3"/>
    </row>
    <row r="358" spans="1:6">
      <c r="A358" s="4" t="s">
        <v>99</v>
      </c>
      <c r="B358" s="4" t="s">
        <v>100</v>
      </c>
      <c r="C358" s="1" t="s">
        <v>101</v>
      </c>
      <c r="D358" s="1" t="s">
        <v>102</v>
      </c>
      <c r="E358" s="4" t="s">
        <v>103</v>
      </c>
      <c r="F358" s="4" t="s">
        <v>104</v>
      </c>
    </row>
    <row r="359" ht="17" spans="1:6">
      <c r="A359" s="5" t="s">
        <v>105</v>
      </c>
      <c r="B359" s="6" t="s">
        <v>448</v>
      </c>
      <c r="C359" s="6" t="s">
        <v>449</v>
      </c>
      <c r="D359" s="6" t="s">
        <v>113</v>
      </c>
      <c r="E359" s="6" t="s">
        <v>108</v>
      </c>
      <c r="F359" s="7"/>
    </row>
    <row r="360" ht="17" spans="1:6">
      <c r="A360" s="12"/>
      <c r="B360" s="6" t="s">
        <v>151</v>
      </c>
      <c r="C360" s="6" t="s">
        <v>152</v>
      </c>
      <c r="D360" s="6" t="s">
        <v>113</v>
      </c>
      <c r="E360" s="6" t="s">
        <v>108</v>
      </c>
      <c r="F360" s="7"/>
    </row>
    <row r="361" ht="17" spans="1:6">
      <c r="A361" s="12"/>
      <c r="B361" s="6" t="s">
        <v>599</v>
      </c>
      <c r="C361" s="6" t="s">
        <v>600</v>
      </c>
      <c r="D361" s="6" t="s">
        <v>107</v>
      </c>
      <c r="E361" s="6" t="s">
        <v>108</v>
      </c>
      <c r="F361" s="7"/>
    </row>
    <row r="362" ht="17" spans="1:6">
      <c r="A362" s="8"/>
      <c r="B362" s="6" t="s">
        <v>186</v>
      </c>
      <c r="C362" s="6" t="s">
        <v>217</v>
      </c>
      <c r="D362" s="6" t="s">
        <v>107</v>
      </c>
      <c r="E362" s="6" t="s">
        <v>108</v>
      </c>
      <c r="F362" s="7"/>
    </row>
    <row r="363" spans="1:6">
      <c r="A363" s="4" t="s">
        <v>99</v>
      </c>
      <c r="B363" s="4" t="s">
        <v>100</v>
      </c>
      <c r="C363" s="1" t="s">
        <v>101</v>
      </c>
      <c r="D363" s="1" t="s">
        <v>102</v>
      </c>
      <c r="E363" s="4" t="s">
        <v>103</v>
      </c>
      <c r="F363" s="4" t="s">
        <v>104</v>
      </c>
    </row>
    <row r="364" ht="17" spans="1:6">
      <c r="A364" s="5" t="s">
        <v>599</v>
      </c>
      <c r="B364" s="6" t="s">
        <v>601</v>
      </c>
      <c r="C364" s="6" t="s">
        <v>112</v>
      </c>
      <c r="D364" s="6" t="s">
        <v>113</v>
      </c>
      <c r="E364" s="6" t="s">
        <v>108</v>
      </c>
      <c r="F364" s="7"/>
    </row>
    <row r="365" ht="17" spans="1:6">
      <c r="A365" s="12"/>
      <c r="B365" s="6" t="s">
        <v>602</v>
      </c>
      <c r="C365" s="6" t="s">
        <v>603</v>
      </c>
      <c r="D365" s="6" t="s">
        <v>193</v>
      </c>
      <c r="E365" s="6" t="s">
        <v>108</v>
      </c>
      <c r="F365" s="7" t="s">
        <v>604</v>
      </c>
    </row>
    <row r="366" ht="17" spans="1:6">
      <c r="A366" s="12"/>
      <c r="B366" s="6" t="s">
        <v>605</v>
      </c>
      <c r="C366" s="6" t="s">
        <v>230</v>
      </c>
      <c r="D366" s="6" t="s">
        <v>193</v>
      </c>
      <c r="E366" s="6" t="s">
        <v>108</v>
      </c>
      <c r="F366" s="7"/>
    </row>
    <row r="367" ht="17" spans="1:6">
      <c r="A367" s="12"/>
      <c r="B367" s="6" t="s">
        <v>187</v>
      </c>
      <c r="C367" s="6" t="s">
        <v>188</v>
      </c>
      <c r="D367" s="6" t="s">
        <v>189</v>
      </c>
      <c r="E367" s="6" t="s">
        <v>108</v>
      </c>
      <c r="F367" s="7"/>
    </row>
    <row r="368" ht="17" spans="1:6">
      <c r="A368" s="12"/>
      <c r="B368" s="6" t="s">
        <v>279</v>
      </c>
      <c r="C368" s="6" t="s">
        <v>280</v>
      </c>
      <c r="D368" s="6" t="s">
        <v>193</v>
      </c>
      <c r="E368" s="6" t="s">
        <v>108</v>
      </c>
      <c r="F368" s="7"/>
    </row>
    <row r="369" ht="17" spans="1:6">
      <c r="A369" s="12"/>
      <c r="B369" s="6" t="s">
        <v>606</v>
      </c>
      <c r="C369" s="6" t="s">
        <v>607</v>
      </c>
      <c r="D369" s="6" t="s">
        <v>193</v>
      </c>
      <c r="E369" s="6" t="s">
        <v>108</v>
      </c>
      <c r="F369" s="7" t="s">
        <v>608</v>
      </c>
    </row>
    <row r="370" ht="17" spans="1:6">
      <c r="A370" s="12"/>
      <c r="B370" s="6" t="s">
        <v>68</v>
      </c>
      <c r="C370" s="6" t="s">
        <v>609</v>
      </c>
      <c r="D370" s="6" t="s">
        <v>113</v>
      </c>
      <c r="E370" s="6" t="s">
        <v>120</v>
      </c>
      <c r="F370" s="7"/>
    </row>
    <row r="371" ht="17" spans="1:6">
      <c r="A371" s="8"/>
      <c r="B371" s="6" t="s">
        <v>610</v>
      </c>
      <c r="C371" s="6" t="s">
        <v>611</v>
      </c>
      <c r="D371" s="6" t="s">
        <v>206</v>
      </c>
      <c r="E371" s="6" t="s">
        <v>108</v>
      </c>
      <c r="F371" s="7"/>
    </row>
    <row r="372" spans="1:6">
      <c r="A372" s="1" t="s">
        <v>93</v>
      </c>
      <c r="B372" s="2" t="s">
        <v>612</v>
      </c>
      <c r="C372" s="3"/>
      <c r="D372" s="3"/>
      <c r="E372" s="3"/>
      <c r="F372" s="3"/>
    </row>
    <row r="373" spans="1:6">
      <c r="A373" s="1" t="s">
        <v>95</v>
      </c>
      <c r="B373" s="2" t="s">
        <v>613</v>
      </c>
      <c r="C373" s="3"/>
      <c r="D373" s="3"/>
      <c r="E373" s="3"/>
      <c r="F373" s="3"/>
    </row>
    <row r="374" spans="1:6">
      <c r="A374" s="1" t="s">
        <v>97</v>
      </c>
      <c r="B374" s="2" t="s">
        <v>98</v>
      </c>
      <c r="C374" s="3"/>
      <c r="D374" s="3"/>
      <c r="E374" s="3"/>
      <c r="F374" s="3"/>
    </row>
    <row r="375" spans="1:6">
      <c r="A375" s="4" t="s">
        <v>99</v>
      </c>
      <c r="B375" s="4" t="s">
        <v>100</v>
      </c>
      <c r="C375" s="1" t="s">
        <v>101</v>
      </c>
      <c r="D375" s="1" t="s">
        <v>102</v>
      </c>
      <c r="E375" s="4" t="s">
        <v>103</v>
      </c>
      <c r="F375" s="4" t="s">
        <v>104</v>
      </c>
    </row>
    <row r="376" ht="17" spans="1:6">
      <c r="A376" s="5" t="s">
        <v>105</v>
      </c>
      <c r="B376" s="6" t="s">
        <v>448</v>
      </c>
      <c r="C376" s="6" t="s">
        <v>449</v>
      </c>
      <c r="D376" s="6" t="s">
        <v>113</v>
      </c>
      <c r="E376" s="6" t="s">
        <v>108</v>
      </c>
      <c r="F376" s="7"/>
    </row>
    <row r="377" ht="17" spans="1:6">
      <c r="A377" s="12"/>
      <c r="B377" s="6" t="s">
        <v>151</v>
      </c>
      <c r="C377" s="6" t="s">
        <v>152</v>
      </c>
      <c r="D377" s="6" t="s">
        <v>113</v>
      </c>
      <c r="E377" s="6" t="s">
        <v>108</v>
      </c>
      <c r="F377" s="7"/>
    </row>
    <row r="378" ht="17" spans="1:6">
      <c r="A378" s="8"/>
      <c r="B378" s="6" t="s">
        <v>614</v>
      </c>
      <c r="C378" s="6" t="s">
        <v>615</v>
      </c>
      <c r="D378" s="6" t="s">
        <v>206</v>
      </c>
      <c r="E378" s="6" t="s">
        <v>108</v>
      </c>
      <c r="F378" s="7"/>
    </row>
    <row r="379" spans="1:6">
      <c r="A379" s="4" t="s">
        <v>99</v>
      </c>
      <c r="B379" s="4" t="s">
        <v>100</v>
      </c>
      <c r="C379" s="1" t="s">
        <v>101</v>
      </c>
      <c r="D379" s="1" t="s">
        <v>102</v>
      </c>
      <c r="E379" s="4" t="s">
        <v>103</v>
      </c>
      <c r="F379" s="4" t="s">
        <v>104</v>
      </c>
    </row>
    <row r="380" ht="17" spans="1:6">
      <c r="A380" s="5" t="s">
        <v>614</v>
      </c>
      <c r="B380" s="6" t="s">
        <v>616</v>
      </c>
      <c r="C380" s="6" t="s">
        <v>617</v>
      </c>
      <c r="D380" s="6" t="s">
        <v>113</v>
      </c>
      <c r="E380" s="6" t="s">
        <v>108</v>
      </c>
      <c r="F380" s="7"/>
    </row>
    <row r="381" ht="17" spans="1:6">
      <c r="A381" s="12"/>
      <c r="B381" s="6" t="s">
        <v>618</v>
      </c>
      <c r="C381" s="6" t="s">
        <v>619</v>
      </c>
      <c r="D381" s="6" t="s">
        <v>189</v>
      </c>
      <c r="E381" s="6" t="s">
        <v>108</v>
      </c>
      <c r="F381" s="7"/>
    </row>
    <row r="382" ht="17" spans="1:6">
      <c r="A382" s="12"/>
      <c r="B382" s="6" t="s">
        <v>620</v>
      </c>
      <c r="C382" s="6" t="s">
        <v>621</v>
      </c>
      <c r="D382" s="6" t="s">
        <v>193</v>
      </c>
      <c r="E382" s="6" t="s">
        <v>108</v>
      </c>
      <c r="F382" s="7"/>
    </row>
    <row r="383" ht="17" spans="1:6">
      <c r="A383" s="12"/>
      <c r="B383" s="6" t="s">
        <v>622</v>
      </c>
      <c r="C383" s="6" t="s">
        <v>623</v>
      </c>
      <c r="D383" s="6" t="s">
        <v>113</v>
      </c>
      <c r="E383" s="6" t="s">
        <v>108</v>
      </c>
      <c r="F383" s="7"/>
    </row>
    <row r="384" ht="17" spans="1:6">
      <c r="A384" s="8"/>
      <c r="B384" s="6" t="s">
        <v>624</v>
      </c>
      <c r="C384" s="6" t="s">
        <v>625</v>
      </c>
      <c r="D384" s="6" t="s">
        <v>193</v>
      </c>
      <c r="E384" s="6" t="s">
        <v>108</v>
      </c>
      <c r="F384" s="7"/>
    </row>
  </sheetData>
  <mergeCells count="69">
    <mergeCell ref="B17:F17"/>
    <mergeCell ref="B18:F18"/>
    <mergeCell ref="B19:F19"/>
    <mergeCell ref="B174:F174"/>
    <mergeCell ref="B175:F175"/>
    <mergeCell ref="B176:F176"/>
    <mergeCell ref="B189:F189"/>
    <mergeCell ref="B190:F190"/>
    <mergeCell ref="B191:F191"/>
    <mergeCell ref="B205:F205"/>
    <mergeCell ref="B206:F206"/>
    <mergeCell ref="B207:F207"/>
    <mergeCell ref="B208:F208"/>
    <mergeCell ref="B223:F223"/>
    <mergeCell ref="B224:F224"/>
    <mergeCell ref="B225:F225"/>
    <mergeCell ref="B226:F226"/>
    <mergeCell ref="B275:F275"/>
    <mergeCell ref="B276:F276"/>
    <mergeCell ref="B277:F277"/>
    <mergeCell ref="B314:F314"/>
    <mergeCell ref="B315:F315"/>
    <mergeCell ref="B316:F316"/>
    <mergeCell ref="B355:F355"/>
    <mergeCell ref="B356:F356"/>
    <mergeCell ref="B357:F357"/>
    <mergeCell ref="B372:F372"/>
    <mergeCell ref="B373:F373"/>
    <mergeCell ref="B374:F374"/>
    <mergeCell ref="A4:A6"/>
    <mergeCell ref="A8:A16"/>
    <mergeCell ref="A21:A30"/>
    <mergeCell ref="A32:A43"/>
    <mergeCell ref="A45:A92"/>
    <mergeCell ref="A93:A99"/>
    <mergeCell ref="A103:A109"/>
    <mergeCell ref="A111:A129"/>
    <mergeCell ref="A131:A138"/>
    <mergeCell ref="A140:A145"/>
    <mergeCell ref="A146:A155"/>
    <mergeCell ref="A157:A165"/>
    <mergeCell ref="A167:A173"/>
    <mergeCell ref="A178:A181"/>
    <mergeCell ref="A183:A188"/>
    <mergeCell ref="A193:A196"/>
    <mergeCell ref="A198:A204"/>
    <mergeCell ref="A210:A212"/>
    <mergeCell ref="A214:A222"/>
    <mergeCell ref="A228:A233"/>
    <mergeCell ref="A235:A241"/>
    <mergeCell ref="A243:A254"/>
    <mergeCell ref="A256:A259"/>
    <mergeCell ref="A261:A263"/>
    <mergeCell ref="A265:A270"/>
    <mergeCell ref="A272:A274"/>
    <mergeCell ref="A279:A284"/>
    <mergeCell ref="A286:A290"/>
    <mergeCell ref="A292:A298"/>
    <mergeCell ref="A300:A303"/>
    <mergeCell ref="A305:A313"/>
    <mergeCell ref="A318:A323"/>
    <mergeCell ref="A325:A330"/>
    <mergeCell ref="A332:A339"/>
    <mergeCell ref="A341:A344"/>
    <mergeCell ref="A346:A354"/>
    <mergeCell ref="A359:A362"/>
    <mergeCell ref="A364:A371"/>
    <mergeCell ref="A376:A378"/>
    <mergeCell ref="A380:A38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4"/>
  <sheetViews>
    <sheetView topLeftCell="A14" workbookViewId="0">
      <selection activeCell="F22" sqref="F22"/>
    </sheetView>
  </sheetViews>
  <sheetFormatPr defaultColWidth="9.23076923076923" defaultRowHeight="16.8" outlineLevelCol="5"/>
  <cols>
    <col min="1" max="1" width="17.6153846153846" customWidth="1"/>
    <col min="2" max="2" width="23.7115384615385" customWidth="1"/>
    <col min="3" max="3" width="26.9134615384615" customWidth="1"/>
    <col min="4" max="4" width="17.4615384615385" customWidth="1"/>
    <col min="5" max="5" width="21.9519230769231" customWidth="1"/>
    <col min="6" max="6" width="29.6346153846154" customWidth="1"/>
  </cols>
  <sheetData>
    <row r="1" spans="1:6">
      <c r="A1" s="1" t="s">
        <v>93</v>
      </c>
      <c r="B1" s="2" t="s">
        <v>626</v>
      </c>
      <c r="C1" s="3"/>
      <c r="D1" s="3"/>
      <c r="E1" s="3"/>
      <c r="F1" s="3"/>
    </row>
    <row r="2" spans="1:6">
      <c r="A2" s="1" t="s">
        <v>95</v>
      </c>
      <c r="B2" s="2" t="s">
        <v>627</v>
      </c>
      <c r="C2" s="3"/>
      <c r="D2" s="3"/>
      <c r="E2" s="3"/>
      <c r="F2" s="3"/>
    </row>
    <row r="3" spans="1:6">
      <c r="A3" s="1" t="s">
        <v>97</v>
      </c>
      <c r="B3" s="2" t="s">
        <v>98</v>
      </c>
      <c r="C3" s="3"/>
      <c r="D3" s="3"/>
      <c r="E3" s="3"/>
      <c r="F3" s="3"/>
    </row>
    <row r="4" spans="1:6">
      <c r="A4" s="4" t="s">
        <v>99</v>
      </c>
      <c r="B4" s="4" t="s">
        <v>100</v>
      </c>
      <c r="C4" s="1" t="s">
        <v>101</v>
      </c>
      <c r="D4" s="1" t="s">
        <v>102</v>
      </c>
      <c r="E4" s="4" t="s">
        <v>103</v>
      </c>
      <c r="F4" s="4" t="s">
        <v>104</v>
      </c>
    </row>
    <row r="5" ht="17" spans="1:6">
      <c r="A5" s="5" t="s">
        <v>105</v>
      </c>
      <c r="B5" s="6" t="s">
        <v>448</v>
      </c>
      <c r="C5" s="6" t="s">
        <v>449</v>
      </c>
      <c r="D5" s="6" t="s">
        <v>113</v>
      </c>
      <c r="E5" s="6" t="s">
        <v>108</v>
      </c>
      <c r="F5" s="7"/>
    </row>
    <row r="6" ht="17" spans="1:6">
      <c r="A6" s="12"/>
      <c r="B6" s="6" t="s">
        <v>151</v>
      </c>
      <c r="C6" s="6" t="s">
        <v>152</v>
      </c>
      <c r="D6" s="6" t="s">
        <v>113</v>
      </c>
      <c r="E6" s="6" t="s">
        <v>108</v>
      </c>
      <c r="F6" s="7"/>
    </row>
    <row r="7" ht="17" spans="1:6">
      <c r="A7" s="8"/>
      <c r="B7" s="13" t="str">
        <f>HYPERLINK("#A9","供应商信息")</f>
        <v>供应商信息</v>
      </c>
      <c r="C7" s="6" t="s">
        <v>628</v>
      </c>
      <c r="D7" s="6" t="s">
        <v>107</v>
      </c>
      <c r="E7" s="6" t="s">
        <v>108</v>
      </c>
      <c r="F7" s="7"/>
    </row>
    <row r="8" spans="1:6">
      <c r="A8" s="4" t="s">
        <v>99</v>
      </c>
      <c r="B8" s="4" t="s">
        <v>100</v>
      </c>
      <c r="C8" s="1" t="s">
        <v>101</v>
      </c>
      <c r="D8" s="1" t="s">
        <v>102</v>
      </c>
      <c r="E8" s="4" t="s">
        <v>103</v>
      </c>
      <c r="F8" s="4" t="s">
        <v>104</v>
      </c>
    </row>
    <row r="9" ht="17" spans="1:6">
      <c r="A9" s="9" t="s">
        <v>629</v>
      </c>
      <c r="B9" s="6" t="s">
        <v>630</v>
      </c>
      <c r="C9" s="6" t="s">
        <v>112</v>
      </c>
      <c r="D9" s="6" t="s">
        <v>113</v>
      </c>
      <c r="E9" s="6" t="s">
        <v>108</v>
      </c>
      <c r="F9" s="7"/>
    </row>
    <row r="10" ht="17" spans="1:6">
      <c r="A10" s="10"/>
      <c r="B10" s="6" t="s">
        <v>381</v>
      </c>
      <c r="C10" s="6" t="s">
        <v>382</v>
      </c>
      <c r="D10" s="6" t="s">
        <v>113</v>
      </c>
      <c r="E10" s="6" t="s">
        <v>108</v>
      </c>
      <c r="F10" s="7"/>
    </row>
    <row r="11" ht="17" spans="1:6">
      <c r="A11" s="10"/>
      <c r="B11" s="6" t="s">
        <v>383</v>
      </c>
      <c r="C11" s="6" t="s">
        <v>384</v>
      </c>
      <c r="D11" s="6" t="s">
        <v>113</v>
      </c>
      <c r="E11" s="6" t="s">
        <v>108</v>
      </c>
      <c r="F11" s="7"/>
    </row>
    <row r="12" ht="17" spans="1:6">
      <c r="A12" s="10"/>
      <c r="B12" s="6" t="s">
        <v>180</v>
      </c>
      <c r="C12" s="6" t="s">
        <v>181</v>
      </c>
      <c r="D12" s="6" t="s">
        <v>113</v>
      </c>
      <c r="E12" s="6" t="s">
        <v>108</v>
      </c>
      <c r="F12" s="7"/>
    </row>
    <row r="13" ht="17" spans="1:6">
      <c r="A13" s="10"/>
      <c r="B13" s="6" t="s">
        <v>182</v>
      </c>
      <c r="C13" s="6" t="s">
        <v>183</v>
      </c>
      <c r="D13" s="6" t="s">
        <v>113</v>
      </c>
      <c r="E13" s="6" t="s">
        <v>108</v>
      </c>
      <c r="F13" s="7"/>
    </row>
    <row r="14" ht="17" spans="1:6">
      <c r="A14" s="10"/>
      <c r="B14" s="6" t="s">
        <v>184</v>
      </c>
      <c r="C14" s="6" t="s">
        <v>185</v>
      </c>
      <c r="D14" s="6" t="s">
        <v>113</v>
      </c>
      <c r="E14" s="6" t="s">
        <v>108</v>
      </c>
      <c r="F14" s="7"/>
    </row>
    <row r="15" ht="17" spans="1:6">
      <c r="A15" s="10"/>
      <c r="B15" s="6" t="s">
        <v>631</v>
      </c>
      <c r="C15" s="6" t="s">
        <v>632</v>
      </c>
      <c r="D15" s="6" t="s">
        <v>113</v>
      </c>
      <c r="E15" s="6" t="s">
        <v>108</v>
      </c>
      <c r="F15" s="7"/>
    </row>
    <row r="16" ht="17" spans="1:6">
      <c r="A16" s="10"/>
      <c r="B16" s="6" t="s">
        <v>633</v>
      </c>
      <c r="C16" s="6" t="s">
        <v>634</v>
      </c>
      <c r="D16" s="6" t="s">
        <v>189</v>
      </c>
      <c r="E16" s="6" t="s">
        <v>108</v>
      </c>
      <c r="F16" s="7"/>
    </row>
    <row r="17" ht="34" spans="1:6">
      <c r="A17" s="10"/>
      <c r="B17" s="6" t="s">
        <v>269</v>
      </c>
      <c r="C17" s="6" t="s">
        <v>635</v>
      </c>
      <c r="D17" s="6" t="s">
        <v>206</v>
      </c>
      <c r="E17" s="6" t="s">
        <v>120</v>
      </c>
      <c r="F17" s="6" t="s">
        <v>636</v>
      </c>
    </row>
    <row r="18" ht="34" spans="1:6">
      <c r="A18" s="10"/>
      <c r="B18" s="6" t="s">
        <v>271</v>
      </c>
      <c r="C18" s="6" t="s">
        <v>637</v>
      </c>
      <c r="D18" s="6" t="s">
        <v>206</v>
      </c>
      <c r="E18" s="6" t="s">
        <v>120</v>
      </c>
      <c r="F18" s="6" t="s">
        <v>638</v>
      </c>
    </row>
    <row r="19" ht="17" spans="1:6">
      <c r="A19" s="10"/>
      <c r="B19" s="6" t="s">
        <v>639</v>
      </c>
      <c r="C19" s="6" t="s">
        <v>640</v>
      </c>
      <c r="D19" s="6" t="s">
        <v>206</v>
      </c>
      <c r="E19" s="6" t="s">
        <v>108</v>
      </c>
      <c r="F19" s="6" t="s">
        <v>641</v>
      </c>
    </row>
    <row r="20" ht="17" spans="1:6">
      <c r="A20" s="10"/>
      <c r="B20" s="6" t="s">
        <v>142</v>
      </c>
      <c r="C20" s="6" t="s">
        <v>143</v>
      </c>
      <c r="D20" s="6" t="s">
        <v>206</v>
      </c>
      <c r="E20" s="6" t="s">
        <v>120</v>
      </c>
      <c r="F20" s="7"/>
    </row>
    <row r="21" ht="17" spans="1:6">
      <c r="A21" s="10"/>
      <c r="B21" s="6" t="s">
        <v>642</v>
      </c>
      <c r="C21" s="6" t="s">
        <v>643</v>
      </c>
      <c r="D21" s="6" t="s">
        <v>206</v>
      </c>
      <c r="E21" s="6" t="s">
        <v>120</v>
      </c>
      <c r="F21" s="7"/>
    </row>
    <row r="22" ht="34" spans="1:6">
      <c r="A22" s="10"/>
      <c r="B22" s="6" t="s">
        <v>644</v>
      </c>
      <c r="C22" s="6" t="s">
        <v>645</v>
      </c>
      <c r="D22" s="6" t="s">
        <v>189</v>
      </c>
      <c r="E22" s="6" t="s">
        <v>108</v>
      </c>
      <c r="F22" s="6" t="s">
        <v>646</v>
      </c>
    </row>
    <row r="23" ht="17" spans="1:6">
      <c r="A23" s="10"/>
      <c r="B23" s="6" t="s">
        <v>647</v>
      </c>
      <c r="C23" s="6" t="s">
        <v>648</v>
      </c>
      <c r="D23" s="6" t="s">
        <v>113</v>
      </c>
      <c r="E23" s="6" t="s">
        <v>120</v>
      </c>
      <c r="F23" s="7" t="s">
        <v>649</v>
      </c>
    </row>
    <row r="24" ht="17" spans="1:6">
      <c r="A24" s="10"/>
      <c r="B24" s="6" t="s">
        <v>650</v>
      </c>
      <c r="C24" s="6" t="s">
        <v>651</v>
      </c>
      <c r="D24" s="6" t="s">
        <v>206</v>
      </c>
      <c r="E24" s="6" t="s">
        <v>108</v>
      </c>
      <c r="F24" s="7" t="s">
        <v>652</v>
      </c>
    </row>
    <row r="25" ht="34" spans="1:6">
      <c r="A25" s="10"/>
      <c r="B25" s="6" t="s">
        <v>653</v>
      </c>
      <c r="C25" s="6" t="s">
        <v>238</v>
      </c>
      <c r="D25" s="6" t="s">
        <v>113</v>
      </c>
      <c r="E25" s="6" t="s">
        <v>108</v>
      </c>
      <c r="F25" s="6" t="s">
        <v>654</v>
      </c>
    </row>
    <row r="26" ht="34" spans="1:6">
      <c r="A26" s="10"/>
      <c r="B26" s="6" t="s">
        <v>655</v>
      </c>
      <c r="C26" s="6" t="s">
        <v>656</v>
      </c>
      <c r="D26" s="6" t="s">
        <v>193</v>
      </c>
      <c r="E26" s="6" t="s">
        <v>108</v>
      </c>
      <c r="F26" s="6" t="s">
        <v>654</v>
      </c>
    </row>
    <row r="27" ht="34" spans="1:6">
      <c r="A27" s="10"/>
      <c r="B27" s="6" t="s">
        <v>657</v>
      </c>
      <c r="C27" s="6" t="s">
        <v>658</v>
      </c>
      <c r="D27" s="6" t="s">
        <v>193</v>
      </c>
      <c r="E27" s="6" t="s">
        <v>108</v>
      </c>
      <c r="F27" s="6" t="s">
        <v>654</v>
      </c>
    </row>
    <row r="28" ht="17" spans="1:6">
      <c r="A28" s="10"/>
      <c r="B28" s="6" t="s">
        <v>659</v>
      </c>
      <c r="C28" s="6" t="s">
        <v>660</v>
      </c>
      <c r="D28" s="6" t="s">
        <v>189</v>
      </c>
      <c r="E28" s="6" t="s">
        <v>108</v>
      </c>
      <c r="F28" s="7" t="s">
        <v>661</v>
      </c>
    </row>
    <row r="29" ht="51" spans="1:6">
      <c r="A29" s="10"/>
      <c r="B29" s="6" t="s">
        <v>662</v>
      </c>
      <c r="C29" s="6" t="s">
        <v>663</v>
      </c>
      <c r="D29" s="6" t="s">
        <v>193</v>
      </c>
      <c r="E29" s="6" t="s">
        <v>108</v>
      </c>
      <c r="F29" s="6" t="s">
        <v>664</v>
      </c>
    </row>
    <row r="30" ht="17" spans="1:6">
      <c r="A30" s="11"/>
      <c r="B30" s="6" t="s">
        <v>665</v>
      </c>
      <c r="C30" s="6" t="s">
        <v>666</v>
      </c>
      <c r="D30" s="6" t="s">
        <v>193</v>
      </c>
      <c r="E30" s="6" t="s">
        <v>108</v>
      </c>
      <c r="F30" s="7"/>
    </row>
    <row r="31" ht="17" spans="1:6">
      <c r="A31" s="14" t="str">
        <f>HYPERLINK("#业务定义!A18","电子招标时必填")</f>
        <v>电子招标时必填</v>
      </c>
      <c r="B31" s="6" t="s">
        <v>667</v>
      </c>
      <c r="C31" s="6" t="s">
        <v>668</v>
      </c>
      <c r="D31" s="6"/>
      <c r="E31" s="6"/>
      <c r="F31" s="7"/>
    </row>
    <row r="32" ht="51" spans="1:6">
      <c r="A32" s="12"/>
      <c r="B32" s="6" t="s">
        <v>669</v>
      </c>
      <c r="C32" s="6" t="s">
        <v>670</v>
      </c>
      <c r="D32" s="6" t="s">
        <v>193</v>
      </c>
      <c r="E32" s="6" t="s">
        <v>108</v>
      </c>
      <c r="F32" s="6" t="s">
        <v>671</v>
      </c>
    </row>
    <row r="33" ht="17" spans="1:6">
      <c r="A33" s="12"/>
      <c r="B33" s="6" t="s">
        <v>672</v>
      </c>
      <c r="C33" s="6" t="s">
        <v>673</v>
      </c>
      <c r="D33" s="6" t="s">
        <v>113</v>
      </c>
      <c r="E33" s="6" t="s">
        <v>108</v>
      </c>
      <c r="F33" s="7" t="s">
        <v>674</v>
      </c>
    </row>
    <row r="34" ht="68" spans="1:6">
      <c r="A34" s="12"/>
      <c r="B34" s="6" t="s">
        <v>675</v>
      </c>
      <c r="C34" s="6" t="s">
        <v>676</v>
      </c>
      <c r="D34" s="6" t="s">
        <v>193</v>
      </c>
      <c r="E34" s="6" t="s">
        <v>108</v>
      </c>
      <c r="F34" s="6" t="s">
        <v>677</v>
      </c>
    </row>
    <row r="35" ht="17" spans="1:6">
      <c r="A35" s="12"/>
      <c r="B35" s="6" t="s">
        <v>678</v>
      </c>
      <c r="C35" s="6" t="s">
        <v>679</v>
      </c>
      <c r="D35" s="6" t="s">
        <v>107</v>
      </c>
      <c r="E35" s="6" t="s">
        <v>108</v>
      </c>
      <c r="F35" s="7" t="s">
        <v>674</v>
      </c>
    </row>
    <row r="36" ht="17" spans="1:6">
      <c r="A36" s="12"/>
      <c r="B36" s="6" t="s">
        <v>680</v>
      </c>
      <c r="C36" s="6" t="s">
        <v>681</v>
      </c>
      <c r="D36" s="6" t="s">
        <v>107</v>
      </c>
      <c r="E36" s="6" t="s">
        <v>108</v>
      </c>
      <c r="F36" s="7" t="s">
        <v>674</v>
      </c>
    </row>
    <row r="37" ht="17" spans="1:6">
      <c r="A37" s="12"/>
      <c r="B37" s="6" t="s">
        <v>682</v>
      </c>
      <c r="C37" s="6" t="s">
        <v>683</v>
      </c>
      <c r="D37" s="6" t="s">
        <v>107</v>
      </c>
      <c r="E37" s="6" t="s">
        <v>108</v>
      </c>
      <c r="F37" s="7" t="s">
        <v>674</v>
      </c>
    </row>
    <row r="38" ht="17" spans="1:6">
      <c r="A38" s="12"/>
      <c r="B38" s="6" t="s">
        <v>684</v>
      </c>
      <c r="C38" s="6" t="s">
        <v>685</v>
      </c>
      <c r="D38" s="6" t="s">
        <v>107</v>
      </c>
      <c r="E38" s="6" t="s">
        <v>108</v>
      </c>
      <c r="F38" s="7" t="s">
        <v>686</v>
      </c>
    </row>
    <row r="39" ht="17" spans="1:6">
      <c r="A39" s="12"/>
      <c r="B39" s="6" t="s">
        <v>687</v>
      </c>
      <c r="C39" s="6" t="s">
        <v>688</v>
      </c>
      <c r="D39" s="6" t="s">
        <v>206</v>
      </c>
      <c r="E39" s="6" t="s">
        <v>108</v>
      </c>
      <c r="F39" s="7" t="s">
        <v>674</v>
      </c>
    </row>
    <row r="40" ht="17" spans="1:6">
      <c r="A40" s="8"/>
      <c r="B40" s="6" t="s">
        <v>414</v>
      </c>
      <c r="C40" s="6" t="s">
        <v>689</v>
      </c>
      <c r="D40" s="6" t="s">
        <v>206</v>
      </c>
      <c r="E40" s="6" t="s">
        <v>108</v>
      </c>
      <c r="F40" s="7" t="s">
        <v>690</v>
      </c>
    </row>
    <row r="41" ht="17" spans="1:6">
      <c r="A41" s="14" t="str">
        <f>HYPERLINK("#业务定义!A12","双信封模式")</f>
        <v>双信封模式</v>
      </c>
      <c r="B41" s="6" t="s">
        <v>691</v>
      </c>
      <c r="C41" s="6" t="s">
        <v>692</v>
      </c>
      <c r="D41" s="6" t="s">
        <v>193</v>
      </c>
      <c r="E41" s="6" t="s">
        <v>108</v>
      </c>
      <c r="F41" s="7"/>
    </row>
    <row r="42" ht="34" spans="1:6">
      <c r="A42" s="8"/>
      <c r="B42" s="6" t="s">
        <v>693</v>
      </c>
      <c r="C42" s="6" t="s">
        <v>694</v>
      </c>
      <c r="D42" s="6" t="s">
        <v>193</v>
      </c>
      <c r="E42" s="6" t="s">
        <v>108</v>
      </c>
      <c r="F42" s="7"/>
    </row>
    <row r="43" spans="1:6">
      <c r="A43" s="8"/>
      <c r="B43" s="6"/>
      <c r="C43" s="6"/>
      <c r="D43" s="6"/>
      <c r="E43" s="6"/>
      <c r="F43" s="7"/>
    </row>
    <row r="44" spans="1:6">
      <c r="A44" s="1" t="s">
        <v>93</v>
      </c>
      <c r="B44" s="2" t="s">
        <v>695</v>
      </c>
      <c r="C44" s="3"/>
      <c r="D44" s="3"/>
      <c r="E44" s="3"/>
      <c r="F44" s="3"/>
    </row>
    <row r="45" spans="1:6">
      <c r="A45" s="1" t="s">
        <v>95</v>
      </c>
      <c r="B45" s="2" t="s">
        <v>696</v>
      </c>
      <c r="C45" s="3"/>
      <c r="D45" s="3"/>
      <c r="E45" s="3"/>
      <c r="F45" s="3"/>
    </row>
    <row r="46" spans="1:6">
      <c r="A46" s="1" t="s">
        <v>97</v>
      </c>
      <c r="B46" s="2" t="s">
        <v>98</v>
      </c>
      <c r="C46" s="3"/>
      <c r="D46" s="3"/>
      <c r="E46" s="3"/>
      <c r="F46" s="3"/>
    </row>
    <row r="47" spans="1:6">
      <c r="A47" s="4" t="s">
        <v>99</v>
      </c>
      <c r="B47" s="4" t="s">
        <v>100</v>
      </c>
      <c r="C47" s="1" t="s">
        <v>101</v>
      </c>
      <c r="D47" s="1" t="s">
        <v>102</v>
      </c>
      <c r="E47" s="4" t="s">
        <v>103</v>
      </c>
      <c r="F47" s="4" t="s">
        <v>104</v>
      </c>
    </row>
    <row r="48" ht="17" spans="1:6">
      <c r="A48" s="7" t="s">
        <v>105</v>
      </c>
      <c r="B48" s="6" t="s">
        <v>448</v>
      </c>
      <c r="C48" s="6" t="s">
        <v>449</v>
      </c>
      <c r="D48" s="6" t="s">
        <v>113</v>
      </c>
      <c r="E48" s="6" t="s">
        <v>108</v>
      </c>
      <c r="F48" s="7"/>
    </row>
    <row r="49" ht="17" spans="1:6">
      <c r="A49" s="7"/>
      <c r="B49" s="6" t="s">
        <v>151</v>
      </c>
      <c r="C49" s="6" t="s">
        <v>152</v>
      </c>
      <c r="D49" s="6" t="s">
        <v>113</v>
      </c>
      <c r="E49" s="6" t="s">
        <v>108</v>
      </c>
      <c r="F49" s="7"/>
    </row>
    <row r="50" ht="17" spans="1:6">
      <c r="A50" s="7"/>
      <c r="B50" s="6" t="s">
        <v>630</v>
      </c>
      <c r="C50" s="6" t="s">
        <v>697</v>
      </c>
      <c r="D50" s="6" t="s">
        <v>113</v>
      </c>
      <c r="E50" s="6" t="s">
        <v>108</v>
      </c>
      <c r="F50" s="7"/>
    </row>
    <row r="51" ht="17" spans="1:6">
      <c r="A51" s="7"/>
      <c r="B51" s="15" t="str">
        <f>HYPERLINK("A53","报价信息")</f>
        <v>报价信息</v>
      </c>
      <c r="C51" s="6" t="s">
        <v>698</v>
      </c>
      <c r="D51" s="6" t="s">
        <v>107</v>
      </c>
      <c r="E51" s="6" t="s">
        <v>108</v>
      </c>
      <c r="F51" s="7"/>
    </row>
    <row r="52" spans="1:6">
      <c r="A52" s="4" t="s">
        <v>99</v>
      </c>
      <c r="B52" s="4" t="s">
        <v>100</v>
      </c>
      <c r="C52" s="1" t="s">
        <v>101</v>
      </c>
      <c r="D52" s="1" t="s">
        <v>102</v>
      </c>
      <c r="E52" s="4" t="s">
        <v>103</v>
      </c>
      <c r="F52" s="4" t="s">
        <v>104</v>
      </c>
    </row>
    <row r="53" ht="17" spans="1:6">
      <c r="A53" s="5" t="s">
        <v>699</v>
      </c>
      <c r="B53" s="6" t="s">
        <v>700</v>
      </c>
      <c r="C53" s="6" t="s">
        <v>112</v>
      </c>
      <c r="D53" s="6" t="s">
        <v>113</v>
      </c>
      <c r="E53" s="6" t="s">
        <v>108</v>
      </c>
      <c r="F53" s="7"/>
    </row>
    <row r="54" ht="17" spans="1:6">
      <c r="A54" s="12"/>
      <c r="B54" s="6" t="s">
        <v>701</v>
      </c>
      <c r="C54" s="6" t="s">
        <v>702</v>
      </c>
      <c r="D54" s="6" t="s">
        <v>193</v>
      </c>
      <c r="E54" s="6" t="s">
        <v>108</v>
      </c>
      <c r="F54" s="7" t="s">
        <v>421</v>
      </c>
    </row>
    <row r="55" ht="17" spans="1:6">
      <c r="A55" s="12"/>
      <c r="B55" s="6" t="s">
        <v>381</v>
      </c>
      <c r="C55" s="6" t="s">
        <v>382</v>
      </c>
      <c r="D55" s="6" t="s">
        <v>113</v>
      </c>
      <c r="E55" s="6" t="s">
        <v>108</v>
      </c>
      <c r="F55" s="7"/>
    </row>
    <row r="56" ht="17" spans="1:6">
      <c r="A56" s="12"/>
      <c r="B56" s="6" t="s">
        <v>383</v>
      </c>
      <c r="C56" s="6" t="s">
        <v>384</v>
      </c>
      <c r="D56" s="6" t="s">
        <v>113</v>
      </c>
      <c r="E56" s="6" t="s">
        <v>108</v>
      </c>
      <c r="F56" s="7"/>
    </row>
    <row r="57" ht="17" spans="1:6">
      <c r="A57" s="12"/>
      <c r="B57" s="6" t="s">
        <v>703</v>
      </c>
      <c r="C57" s="6" t="s">
        <v>561</v>
      </c>
      <c r="D57" s="6" t="s">
        <v>136</v>
      </c>
      <c r="E57" s="6" t="s">
        <v>108</v>
      </c>
      <c r="F57" s="7"/>
    </row>
    <row r="58" ht="17" spans="1:6">
      <c r="A58" s="12"/>
      <c r="B58" s="6" t="s">
        <v>704</v>
      </c>
      <c r="C58" s="6" t="s">
        <v>705</v>
      </c>
      <c r="D58" s="6" t="s">
        <v>189</v>
      </c>
      <c r="E58" s="6" t="s">
        <v>108</v>
      </c>
      <c r="F58" s="7"/>
    </row>
    <row r="59" ht="34" spans="1:6">
      <c r="A59" s="12"/>
      <c r="B59" s="6" t="s">
        <v>706</v>
      </c>
      <c r="C59" s="6" t="s">
        <v>707</v>
      </c>
      <c r="D59" s="6" t="s">
        <v>206</v>
      </c>
      <c r="E59" s="6" t="s">
        <v>120</v>
      </c>
      <c r="F59" s="6" t="s">
        <v>708</v>
      </c>
    </row>
    <row r="60" ht="17" spans="1:6">
      <c r="A60" s="12"/>
      <c r="B60" s="6" t="s">
        <v>142</v>
      </c>
      <c r="C60" s="6" t="s">
        <v>143</v>
      </c>
      <c r="D60" s="6" t="s">
        <v>206</v>
      </c>
      <c r="E60" s="6" t="s">
        <v>120</v>
      </c>
      <c r="F60" s="7"/>
    </row>
    <row r="61" ht="17" spans="1:6">
      <c r="A61" s="12"/>
      <c r="B61" s="6" t="s">
        <v>709</v>
      </c>
      <c r="C61" s="6" t="s">
        <v>710</v>
      </c>
      <c r="D61" s="6" t="s">
        <v>193</v>
      </c>
      <c r="E61" s="6" t="s">
        <v>108</v>
      </c>
      <c r="F61" s="7" t="s">
        <v>711</v>
      </c>
    </row>
    <row r="62" ht="17" spans="1:6">
      <c r="A62" s="12"/>
      <c r="B62" s="6" t="s">
        <v>712</v>
      </c>
      <c r="C62" s="6" t="s">
        <v>713</v>
      </c>
      <c r="D62" s="6" t="s">
        <v>113</v>
      </c>
      <c r="E62" s="6" t="s">
        <v>108</v>
      </c>
      <c r="F62" s="7"/>
    </row>
    <row r="63" ht="17" spans="1:6">
      <c r="A63" s="8"/>
      <c r="B63" s="6" t="s">
        <v>714</v>
      </c>
      <c r="C63" s="6" t="s">
        <v>222</v>
      </c>
      <c r="D63" s="6" t="s">
        <v>206</v>
      </c>
      <c r="E63" s="6" t="s">
        <v>108</v>
      </c>
      <c r="F63" s="7"/>
    </row>
    <row r="64" spans="1:6">
      <c r="A64" s="4" t="s">
        <v>99</v>
      </c>
      <c r="B64" s="4" t="s">
        <v>100</v>
      </c>
      <c r="C64" s="1" t="s">
        <v>101</v>
      </c>
      <c r="D64" s="1" t="s">
        <v>102</v>
      </c>
      <c r="E64" s="4" t="s">
        <v>103</v>
      </c>
      <c r="F64" s="4" t="s">
        <v>104</v>
      </c>
    </row>
    <row r="65" ht="17" spans="1:6">
      <c r="A65" s="16" t="str">
        <f>HYPERLINK("#业务定义!A20","报价明细信息（分项采购）")</f>
        <v>报价明细信息（分项采购）</v>
      </c>
      <c r="B65" s="6" t="s">
        <v>715</v>
      </c>
      <c r="C65" s="6" t="s">
        <v>112</v>
      </c>
      <c r="D65" s="6" t="s">
        <v>113</v>
      </c>
      <c r="E65" s="6" t="s">
        <v>108</v>
      </c>
      <c r="F65" s="7"/>
    </row>
    <row r="66" ht="17" spans="1:6">
      <c r="A66" s="12"/>
      <c r="B66" s="6" t="s">
        <v>716</v>
      </c>
      <c r="C66" s="6" t="s">
        <v>574</v>
      </c>
      <c r="D66" s="6" t="s">
        <v>113</v>
      </c>
      <c r="E66" s="6" t="s">
        <v>108</v>
      </c>
      <c r="F66" s="7"/>
    </row>
    <row r="67" ht="34" spans="1:6">
      <c r="A67" s="12"/>
      <c r="B67" s="6" t="s">
        <v>354</v>
      </c>
      <c r="C67" s="6" t="s">
        <v>717</v>
      </c>
      <c r="D67" s="6" t="s">
        <v>113</v>
      </c>
      <c r="E67" s="6" t="s">
        <v>108</v>
      </c>
      <c r="F67" s="6" t="s">
        <v>718</v>
      </c>
    </row>
    <row r="68" ht="17" spans="1:6">
      <c r="A68" s="12"/>
      <c r="B68" s="6" t="s">
        <v>719</v>
      </c>
      <c r="C68" s="6" t="s">
        <v>561</v>
      </c>
      <c r="D68" s="6" t="s">
        <v>136</v>
      </c>
      <c r="E68" s="6" t="s">
        <v>108</v>
      </c>
      <c r="F68" s="7"/>
    </row>
    <row r="69" ht="17" spans="1:6">
      <c r="A69" s="12"/>
      <c r="B69" s="6" t="s">
        <v>720</v>
      </c>
      <c r="C69" s="6" t="s">
        <v>721</v>
      </c>
      <c r="D69" s="6" t="s">
        <v>136</v>
      </c>
      <c r="E69" s="6" t="s">
        <v>108</v>
      </c>
      <c r="F69" s="7"/>
    </row>
    <row r="70" ht="34" spans="1:6">
      <c r="A70" s="12"/>
      <c r="B70" s="6" t="s">
        <v>722</v>
      </c>
      <c r="C70" s="6" t="s">
        <v>723</v>
      </c>
      <c r="D70" s="6" t="s">
        <v>136</v>
      </c>
      <c r="E70" s="6" t="s">
        <v>108</v>
      </c>
      <c r="F70" s="6" t="s">
        <v>718</v>
      </c>
    </row>
    <row r="71" ht="17" spans="1:6">
      <c r="A71" s="12"/>
      <c r="B71" s="6" t="s">
        <v>724</v>
      </c>
      <c r="C71" s="6" t="s">
        <v>725</v>
      </c>
      <c r="D71" s="6" t="s">
        <v>113</v>
      </c>
      <c r="E71" s="6" t="s">
        <v>120</v>
      </c>
      <c r="F71" s="7"/>
    </row>
    <row r="72" ht="17" spans="1:6">
      <c r="A72" s="12"/>
      <c r="B72" s="6" t="s">
        <v>726</v>
      </c>
      <c r="C72" s="6" t="s">
        <v>727</v>
      </c>
      <c r="D72" s="6" t="s">
        <v>113</v>
      </c>
      <c r="E72" s="6" t="s">
        <v>120</v>
      </c>
      <c r="F72" s="7"/>
    </row>
    <row r="73" ht="17" spans="1:6">
      <c r="A73" s="12"/>
      <c r="B73" s="6" t="s">
        <v>368</v>
      </c>
      <c r="C73" s="6" t="s">
        <v>728</v>
      </c>
      <c r="D73" s="6" t="s">
        <v>113</v>
      </c>
      <c r="E73" s="6" t="s">
        <v>120</v>
      </c>
      <c r="F73" s="7"/>
    </row>
    <row r="74" ht="17" spans="1:6">
      <c r="A74" s="8"/>
      <c r="B74" s="6" t="s">
        <v>729</v>
      </c>
      <c r="C74" s="6" t="s">
        <v>730</v>
      </c>
      <c r="D74" s="6" t="s">
        <v>365</v>
      </c>
      <c r="E74" s="6" t="s">
        <v>120</v>
      </c>
      <c r="F74" s="7"/>
    </row>
  </sheetData>
  <mergeCells count="12">
    <mergeCell ref="B1:F1"/>
    <mergeCell ref="B2:F2"/>
    <mergeCell ref="B3:F3"/>
    <mergeCell ref="B44:F44"/>
    <mergeCell ref="B45:F45"/>
    <mergeCell ref="B46:F46"/>
    <mergeCell ref="A5:A7"/>
    <mergeCell ref="A9:A30"/>
    <mergeCell ref="A31:A40"/>
    <mergeCell ref="A41:A42"/>
    <mergeCell ref="A53:A63"/>
    <mergeCell ref="A65:A7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K26" sqref="K26"/>
    </sheetView>
  </sheetViews>
  <sheetFormatPr defaultColWidth="9.23076923076923" defaultRowHeight="16.8" outlineLevelCol="5"/>
  <cols>
    <col min="1" max="1" width="17.6153846153846" customWidth="1"/>
    <col min="2" max="2" width="23.7115384615385" customWidth="1"/>
    <col min="3" max="3" width="26.9134615384615" customWidth="1"/>
    <col min="4" max="4" width="17.4615384615385" customWidth="1"/>
    <col min="5" max="5" width="21.9519230769231" customWidth="1"/>
    <col min="6" max="6" width="29.6346153846154" customWidth="1"/>
  </cols>
  <sheetData>
    <row r="1" spans="1:6">
      <c r="A1" s="1" t="s">
        <v>93</v>
      </c>
      <c r="B1" s="2" t="s">
        <v>731</v>
      </c>
      <c r="C1" s="3"/>
      <c r="D1" s="3"/>
      <c r="E1" s="3"/>
      <c r="F1" s="3"/>
    </row>
    <row r="2" spans="1:6">
      <c r="A2" s="1" t="s">
        <v>95</v>
      </c>
      <c r="B2" s="2" t="s">
        <v>732</v>
      </c>
      <c r="C2" s="3"/>
      <c r="D2" s="3"/>
      <c r="E2" s="3"/>
      <c r="F2" s="3"/>
    </row>
    <row r="3" spans="1:6">
      <c r="A3" s="1" t="s">
        <v>97</v>
      </c>
      <c r="B3" s="2" t="s">
        <v>98</v>
      </c>
      <c r="C3" s="3"/>
      <c r="D3" s="3"/>
      <c r="E3" s="3"/>
      <c r="F3" s="3"/>
    </row>
    <row r="4" spans="1:6">
      <c r="A4" s="4" t="s">
        <v>99</v>
      </c>
      <c r="B4" s="4" t="s">
        <v>100</v>
      </c>
      <c r="C4" s="1" t="s">
        <v>101</v>
      </c>
      <c r="D4" s="1" t="s">
        <v>102</v>
      </c>
      <c r="E4" s="4" t="s">
        <v>103</v>
      </c>
      <c r="F4" s="4" t="s">
        <v>104</v>
      </c>
    </row>
    <row r="5" ht="17" spans="1:6">
      <c r="A5" s="5" t="s">
        <v>105</v>
      </c>
      <c r="B5" s="6" t="s">
        <v>733</v>
      </c>
      <c r="C5" s="6" t="s">
        <v>734</v>
      </c>
      <c r="D5" s="6" t="s">
        <v>113</v>
      </c>
      <c r="E5" s="6" t="s">
        <v>108</v>
      </c>
      <c r="F5" s="7"/>
    </row>
    <row r="6" ht="17" spans="1:6">
      <c r="A6" s="8"/>
      <c r="B6" s="6" t="s">
        <v>735</v>
      </c>
      <c r="C6" s="6" t="s">
        <v>736</v>
      </c>
      <c r="D6" s="6" t="s">
        <v>206</v>
      </c>
      <c r="E6" s="6" t="s">
        <v>108</v>
      </c>
      <c r="F6" s="7"/>
    </row>
    <row r="7" spans="1:6">
      <c r="A7" s="4" t="s">
        <v>99</v>
      </c>
      <c r="B7" s="4" t="s">
        <v>100</v>
      </c>
      <c r="C7" s="1" t="s">
        <v>101</v>
      </c>
      <c r="D7" s="1" t="s">
        <v>102</v>
      </c>
      <c r="E7" s="4" t="s">
        <v>103</v>
      </c>
      <c r="F7" s="4" t="s">
        <v>104</v>
      </c>
    </row>
    <row r="8" ht="17" spans="1:6">
      <c r="A8" s="9" t="s">
        <v>735</v>
      </c>
      <c r="B8" s="6" t="s">
        <v>737</v>
      </c>
      <c r="C8" s="6" t="s">
        <v>738</v>
      </c>
      <c r="D8" s="6" t="s">
        <v>113</v>
      </c>
      <c r="E8" s="6" t="s">
        <v>108</v>
      </c>
      <c r="F8" s="7"/>
    </row>
    <row r="9" ht="17" spans="1:6">
      <c r="A9" s="10"/>
      <c r="B9" s="6" t="s">
        <v>474</v>
      </c>
      <c r="C9" s="6" t="s">
        <v>739</v>
      </c>
      <c r="D9" s="6" t="s">
        <v>113</v>
      </c>
      <c r="E9" s="6" t="s">
        <v>108</v>
      </c>
      <c r="F9" s="7"/>
    </row>
    <row r="10" ht="17" spans="1:6">
      <c r="A10" s="10"/>
      <c r="B10" s="6" t="s">
        <v>383</v>
      </c>
      <c r="C10" s="6" t="s">
        <v>384</v>
      </c>
      <c r="D10" s="6" t="s">
        <v>113</v>
      </c>
      <c r="E10" s="6" t="s">
        <v>108</v>
      </c>
      <c r="F10" s="7"/>
    </row>
    <row r="11" ht="34" spans="1:6">
      <c r="A11" s="10"/>
      <c r="B11" s="6" t="s">
        <v>501</v>
      </c>
      <c r="C11" s="6" t="s">
        <v>382</v>
      </c>
      <c r="D11" s="6" t="s">
        <v>113</v>
      </c>
      <c r="E11" s="6" t="s">
        <v>108</v>
      </c>
      <c r="F11" s="7"/>
    </row>
    <row r="12" ht="17" spans="1:6">
      <c r="A12" s="10"/>
      <c r="B12" s="6" t="s">
        <v>740</v>
      </c>
      <c r="C12" s="6" t="s">
        <v>741</v>
      </c>
      <c r="D12" s="6" t="s">
        <v>113</v>
      </c>
      <c r="E12" s="6" t="s">
        <v>108</v>
      </c>
      <c r="F12" s="7"/>
    </row>
    <row r="13" ht="17" spans="1:6">
      <c r="A13" s="10"/>
      <c r="B13" s="6" t="s">
        <v>742</v>
      </c>
      <c r="C13" s="6" t="s">
        <v>743</v>
      </c>
      <c r="D13" s="6" t="s">
        <v>189</v>
      </c>
      <c r="E13" s="6" t="s">
        <v>108</v>
      </c>
      <c r="F13" s="7"/>
    </row>
    <row r="14" ht="17" spans="1:6">
      <c r="A14" s="10"/>
      <c r="B14" s="6" t="s">
        <v>744</v>
      </c>
      <c r="C14" s="6" t="s">
        <v>745</v>
      </c>
      <c r="D14" s="6" t="s">
        <v>189</v>
      </c>
      <c r="E14" s="6" t="s">
        <v>120</v>
      </c>
      <c r="F14" s="7"/>
    </row>
    <row r="15" ht="17" spans="1:6">
      <c r="A15" s="10"/>
      <c r="B15" s="6" t="s">
        <v>746</v>
      </c>
      <c r="C15" s="6" t="s">
        <v>747</v>
      </c>
      <c r="D15" s="6" t="s">
        <v>193</v>
      </c>
      <c r="E15" s="6" t="s">
        <v>108</v>
      </c>
      <c r="F15" s="7" t="s">
        <v>748</v>
      </c>
    </row>
    <row r="16" ht="17" spans="1:6">
      <c r="A16" s="10"/>
      <c r="B16" s="6" t="s">
        <v>68</v>
      </c>
      <c r="C16" s="6" t="s">
        <v>749</v>
      </c>
      <c r="D16" s="6" t="s">
        <v>113</v>
      </c>
      <c r="E16" s="6" t="s">
        <v>120</v>
      </c>
      <c r="F16" s="7"/>
    </row>
    <row r="17" ht="17" spans="1:6">
      <c r="A17" s="10"/>
      <c r="B17" s="6" t="s">
        <v>104</v>
      </c>
      <c r="C17" s="6" t="s">
        <v>273</v>
      </c>
      <c r="D17" s="6" t="s">
        <v>113</v>
      </c>
      <c r="E17" s="6" t="s">
        <v>120</v>
      </c>
      <c r="F17" s="7"/>
    </row>
    <row r="18" ht="17" spans="1:6">
      <c r="A18" s="10"/>
      <c r="B18" s="6" t="s">
        <v>175</v>
      </c>
      <c r="C18" s="6" t="s">
        <v>376</v>
      </c>
      <c r="D18" s="6" t="s">
        <v>206</v>
      </c>
      <c r="E18" s="6" t="s">
        <v>120</v>
      </c>
      <c r="F18" s="7"/>
    </row>
    <row r="19" ht="17" spans="1:6">
      <c r="A19" s="10"/>
      <c r="B19" s="6" t="s">
        <v>338</v>
      </c>
      <c r="C19" s="6" t="s">
        <v>750</v>
      </c>
      <c r="D19" s="6" t="s">
        <v>193</v>
      </c>
      <c r="E19" s="6" t="s">
        <v>108</v>
      </c>
      <c r="F19" s="7"/>
    </row>
    <row r="20" ht="17" spans="1:6">
      <c r="A20" s="11"/>
      <c r="B20" s="6" t="s">
        <v>751</v>
      </c>
      <c r="C20" s="6" t="s">
        <v>752</v>
      </c>
      <c r="D20" s="6" t="s">
        <v>193</v>
      </c>
      <c r="E20" s="6" t="s">
        <v>108</v>
      </c>
      <c r="F20" s="7"/>
    </row>
  </sheetData>
  <mergeCells count="5">
    <mergeCell ref="B1:F1"/>
    <mergeCell ref="B2:F2"/>
    <mergeCell ref="B3:F3"/>
    <mergeCell ref="A5:A6"/>
    <mergeCell ref="A8:A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字典表</vt:lpstr>
      <vt:lpstr>业务定义</vt:lpstr>
      <vt:lpstr>项目登记</vt:lpstr>
      <vt:lpstr>采购交易（采购人）</vt:lpstr>
      <vt:lpstr>采购交易（供应商）</vt:lpstr>
      <vt:lpstr>黑名单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yukai</dc:creator>
  <cp:lastModifiedBy>Lance Chen</cp:lastModifiedBy>
  <dcterms:created xsi:type="dcterms:W3CDTF">2026-04-20T06:22:00Z</dcterms:created>
  <dcterms:modified xsi:type="dcterms:W3CDTF">2026-05-07T08:50:25Z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F8F24BD7549CDFF7F02BE769F5502555_43</vt:lpwstr>
  </property>
  <property fmtid="{D5CDD505-2E9C-101B-9397-08002B2CF9AE}" pid="3" name="KSOProductBuildVer">
    <vt:lpwstr>2052-12.1.25869.25869</vt:lpwstr>
  </property>
  <property fmtid="{D5CDD505-2E9C-101B-9397-08002B2CF9AE}" pid="4" name="CalculationRule">
    <vt:i4>1</vt:i4>
  </property>
</Properties>
</file>