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6" firstSheet="1" activeTab="3"/>
  </bookViews>
  <sheets>
    <sheet name="XXXXXXX" sheetId="1" state="hidden" r:id="rId1"/>
    <sheet name="发热门诊一层PCR-实验室家具" sheetId="5" r:id="rId2"/>
    <sheet name="医疗综合楼检验科" sheetId="6" r:id="rId3"/>
    <sheet name="医疗综合楼病理科" sheetId="7" r:id="rId4"/>
  </sheets>
  <definedNames>
    <definedName name="_xlnm._FilterDatabase" localSheetId="1" hidden="1">'发热门诊一层PCR-实验室家具'!$A$2:$I$8</definedName>
    <definedName name="_xlnm._FilterDatabase" localSheetId="2" hidden="1">医疗综合楼检验科!$A$2:$I$8</definedName>
    <definedName name="_xlnm._FilterDatabase" localSheetId="3" hidden="1">医疗综合楼病理科!$A$2:$I$16</definedName>
    <definedName name="_xlnm.Print_Area" localSheetId="1">'发热门诊一层PCR-实验室家具'!$A$1:$I$7</definedName>
    <definedName name="_xlnm.Print_Area" localSheetId="2">医疗综合楼检验科!$A$1:$I$8</definedName>
    <definedName name="_xlnm.Print_Area" localSheetId="3">医疗综合楼病理科!$A$1:$I$14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C9E2B39632148098E850E0CFD7C80A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9615" y="1422400"/>
          <a:ext cx="5495925" cy="4210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A83134CC79754A058D83784664703AA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89615" y="7150100"/>
          <a:ext cx="2705100" cy="2962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1CA49675DB934C159E86DC062D82202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89615" y="11023600"/>
          <a:ext cx="2943225" cy="3705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526D08AB3D2B48FABD3D3CD92741C33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889615" y="8407400"/>
          <a:ext cx="1581150" cy="2581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75392122CC4B477986ABF3972E813F8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889615" y="14236700"/>
          <a:ext cx="2543175" cy="2771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7FFA10355A5B4DFAA662FBB80D63FD3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889615" y="16675100"/>
          <a:ext cx="1876425" cy="2571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E4F68B578B3A47EA928D666BF742BB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889615" y="19875500"/>
          <a:ext cx="1895475" cy="2238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E738D860A3C8450C9B3F529B03A883F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889615" y="12560300"/>
          <a:ext cx="4352925" cy="2952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51549ABEBB9C439FA14B6F9FC64A118D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685" y="2527300"/>
          <a:ext cx="5274310" cy="7032625"/>
        </a:xfrm>
        <a:prstGeom prst="rect">
          <a:avLst/>
        </a:prstGeom>
      </xdr:spPr>
    </xdr:pic>
  </etc:cellImage>
  <etc:cellImage>
    <xdr:pic>
      <xdr:nvPicPr>
        <xdr:cNvPr id="13" name="ID_2D152987B5E14A5FB66A83F7CB653F75" descr="f17f029cdc59fb15755fd64daccad2cb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681210" y="5165725"/>
          <a:ext cx="8172450" cy="8102600"/>
        </a:xfrm>
        <a:prstGeom prst="rect">
          <a:avLst/>
        </a:prstGeom>
      </xdr:spPr>
    </xdr:pic>
  </etc:cellImage>
  <etc:cellImage>
    <xdr:pic>
      <xdr:nvPicPr>
        <xdr:cNvPr id="14" name="ID_9F0D9858B2A24406A804646BD68943CD" descr="1a20004b930d84cd149bd872302d26c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681210" y="1431925"/>
          <a:ext cx="4381500" cy="3371850"/>
        </a:xfrm>
        <a:prstGeom prst="rect">
          <a:avLst/>
        </a:prstGeom>
      </xdr:spPr>
    </xdr:pic>
  </etc:cellImage>
  <etc:cellImage>
    <xdr:pic>
      <xdr:nvPicPr>
        <xdr:cNvPr id="15" name="ID_E8AB3AEB157B4062B26A5572F11CFB7F" descr="f17f029cdc59fb15755fd64daccad2cb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413240" y="1431925"/>
          <a:ext cx="8172450" cy="8118475"/>
        </a:xfrm>
        <a:prstGeom prst="rect">
          <a:avLst/>
        </a:prstGeom>
      </xdr:spPr>
    </xdr:pic>
  </etc:cellImage>
  <etc:cellImage>
    <xdr:pic>
      <xdr:nvPicPr>
        <xdr:cNvPr id="16" name="ID_509BABAE8491474AAC64CD5EADBEC165" descr="fbee8d1a2f8ca21e6888cafd92c6be4f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413240" y="5724525"/>
          <a:ext cx="4381500" cy="2768600"/>
        </a:xfrm>
        <a:prstGeom prst="rect">
          <a:avLst/>
        </a:prstGeom>
      </xdr:spPr>
    </xdr:pic>
  </etc:cellImage>
  <etc:cellImage>
    <xdr:pic>
      <xdr:nvPicPr>
        <xdr:cNvPr id="17" name="ID_0C6D238DAC8C444F96A2717A4CB3F459" descr="0e60f95ad8e9218ab88464baac29c4fa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899140" y="30194250"/>
          <a:ext cx="3838575" cy="3016250"/>
        </a:xfrm>
        <a:prstGeom prst="rect">
          <a:avLst/>
        </a:prstGeom>
      </xdr:spPr>
    </xdr:pic>
  </etc:cellImage>
  <etc:cellImage>
    <xdr:pic>
      <xdr:nvPicPr>
        <xdr:cNvPr id="18" name="ID_8D1D74399F874DB0933D617C35D4E02D" descr="95dabead9fa0d3a3f655f8ef39e0f73d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899140" y="27857450"/>
          <a:ext cx="6734175" cy="3898900"/>
        </a:xfrm>
        <a:prstGeom prst="rect">
          <a:avLst/>
        </a:prstGeom>
      </xdr:spPr>
    </xdr:pic>
  </etc:cellImage>
  <etc:cellImage>
    <xdr:pic>
      <xdr:nvPicPr>
        <xdr:cNvPr id="19" name="ID_7DFDE3EB23194046A8369B7D053F46D0" descr="2600b0c27c1d17ec61df1bc8b5c707ed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899140" y="34728150"/>
          <a:ext cx="4876800" cy="3660775"/>
        </a:xfrm>
        <a:prstGeom prst="rect">
          <a:avLst/>
        </a:prstGeom>
      </xdr:spPr>
    </xdr:pic>
  </etc:cellImage>
  <etc:cellImage>
    <xdr:pic>
      <xdr:nvPicPr>
        <xdr:cNvPr id="11" name="ID_8FA1FC6C8FB94A6A8CB7D77564C8E213" descr="3e1577ea1606c93cb84fbf7b587a018c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899140" y="39236650"/>
          <a:ext cx="5676900" cy="49561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<sst xmlns="http://schemas.openxmlformats.org/spreadsheetml/2006/main" count="129" uniqueCount="80">
  <si>
    <t>江西莲花人民医院
发热门诊一层PCR清单</t>
  </si>
  <si>
    <t>编号</t>
  </si>
  <si>
    <t>单位</t>
  </si>
  <si>
    <t>数量</t>
  </si>
  <si>
    <t>设备名称</t>
  </si>
  <si>
    <t>型号</t>
  </si>
  <si>
    <t>尺寸（L×W×H）mm</t>
  </si>
  <si>
    <t>技术参数</t>
  </si>
  <si>
    <t>参考图片</t>
  </si>
  <si>
    <t>备注</t>
  </si>
  <si>
    <t>发热门诊一层PCR-实验室家具</t>
  </si>
  <si>
    <t>樘</t>
  </si>
  <si>
    <t>传递窗</t>
  </si>
  <si>
    <t>SC-WD</t>
  </si>
  <si>
    <t>600*600*600</t>
  </si>
  <si>
    <t>不锈钢材质,(尺寸600*600*600),电子式互锁,传递窗下边离地1000mm</t>
  </si>
  <si>
    <t>台</t>
  </si>
  <si>
    <t>净化工作台</t>
  </si>
  <si>
    <t>1520mm×740mm×1650mm</t>
  </si>
  <si>
    <t xml:space="preserve">
1.结构  进口SUS优质不锈钢工作台面。
2.操作面板为安全钢化玻璃移门≥5 mm厚度，日本技术卷簧式悬挂系统，控制位置上下任意可调，升降自如、定位准确、无故障、免维护，并能完全关闭以便灭菌（专利技术）。
3.1×20W紫外线杀菌灯，消除微生物污染隐患，当风机、荧光灯关闭时，紫外灯才能运行。
4.箱体采用宝钢优质冷轧钢板，表面电泳喷涂处理。
5.电源：备用插座设计
6.配置：带荧光灯、紫外灯。
7.微电脑控制，轻触型开关按键操作。
8.配备四个万向脚轮可轻松移动，刹车装置可使设备避免移动。
9.风机系统：可变风量风机机组，可根据需要调节工作区送风风速。
10.适用人数：双人单面同时操作
11.304#不锈钢厚度≥1.2mm，安全钢化玻璃移门要有安全设计联动功能，空气洁净度必须达到ISO 5级。
12.噪音：≤62dB(A)
13.平均风速≥0.3m/s (可调)</t>
  </si>
  <si>
    <t>生物安全柜</t>
  </si>
  <si>
    <t>1500mm×795mm×2050mm</t>
  </si>
  <si>
    <t xml:space="preserve">1)Ⅱ级A2垂直层流负压机型,气幕式隔离设计,防止内外交叉感染;70%气体循环、30%排气的层流方式。
2）SUS304优质不锈钢工作台面,可移动台面须采用托盘式盆状设计，四周设置可靠的密封结构，确保安装后无气流泄漏，明确流入气流平均风速应≥0.53m/s，下降气流平均风速应≥0.35m/s，采用HEPA/ULPA高效过滤器，对0.12μm～0.3μm颗粒过滤效率≥99.995%～99.999%，噪声≤65dB(A)，采用卷簧悬挂系统或配重系统，可任意定位升降，过滤器阻塞报警、送风机过载报警、工作窗开启上下限位报警（与照明联动）、风速异常波动报警
3)结构:外箱体全部采用宝钢优质冷轧钢板静电涂装抗腐蚀能力强,工作区全部采用SUS304优质不锈钢,圆弧角R10内胆一次成形增强自洁功能,四面双层结构使工作区在负压通道包围之下始终处于负压状态,确保无污染泄漏。
4)操作挡板为钢化安全玻璃移门，进口升降系统控制位置，上下任意可调，升降自如、定位准确、无故障、免维护，并能完全关闭以便灭菌。即使意外停电移窗也能正常关闭
</t>
  </si>
  <si>
    <t>平方米</t>
  </si>
  <si>
    <t>边台</t>
  </si>
  <si>
    <t>边台尺寸为L*750*850mm</t>
  </si>
  <si>
    <t>1)实验室采用全钢实验台。(高度需甲方确认),具体详见图纸。
2)台面采用12.7mm厚实芯理化板,表面具备合理的耐酸碱性能、耐冲击、韧性强等特点。
3)柜体:基材采用1.0mm厚冷轧钢板,通过剪切、折弯、焊接、冲压、打磨一系
列工艺精致而成,表面作防锈处理,再静电粉沫喷涂做耐酸碱耐腐蚀表面处理。</t>
  </si>
  <si>
    <t>不锈钢边台换成检验科内实验边台材料及技术参数，要是12.7mm厚实芯理化板</t>
  </si>
  <si>
    <t>江西莲花人民医院
医疗综合楼检验科</t>
  </si>
  <si>
    <t>医疗综合楼检验科-实验室家具</t>
  </si>
  <si>
    <t>超洁净工作台</t>
  </si>
  <si>
    <t>1.结构  进口SUS优质不锈钢工作台面。
2.操作面板为安全钢化玻璃移门≥5 mm厚度，日本技术卷簧式悬挂系统，控制位置上下任意可调，升降自如、定位准确、无故障、免维护，并能完全关闭以便灭菌（专利技术）。
3.1×20W紫外线杀菌灯，消除微生物污染隐患，当风机、荧光灯关闭时，紫外灯才能运行。
4.箱体采用宝钢优质冷轧钢板，表面电泳喷涂处理。
5.电源：备用插座设计
6.配置：带荧光灯、紫外灯。
7.微电脑控制，轻触型开关按键操作。
8.配备四个万向脚轮可轻松移动，刹车装置可使设备避免移动。
9.风机系统：可变风量风机机组，可根据需要调节工作区送风风速。
10.适用人数：双人单面同时操作
11.304#不锈钢厚度≥1.2mm，安全钢化玻璃移门要有安全设计联动功能，空气洁净度必须达到ISO 5级。
12.噪音：≤62dB(A)
13.平均风速≥0.3m/s (可调)</t>
  </si>
  <si>
    <t>中央台</t>
  </si>
  <si>
    <t>L*1500*850mm</t>
  </si>
  <si>
    <t>1)实验室采用全钢实验台。(高度需甲方确认),具体详见图纸。
2)台面采用12.7mm厚实芯理化板,表面具备合理的耐酸碱性能、耐冲击、韧性强等特点
.
3)柜体:基材采用1.0mm厚冷轧钢板,通过剪切、折弯、焊接、冲压、打磨一系
列工艺精致而成,表面作防锈处理,再静电粉沫喷涂做耐酸碱耐腐蚀表面处理。</t>
  </si>
  <si>
    <t>检验科内实验边台</t>
  </si>
  <si>
    <t>L*750*850mm</t>
  </si>
  <si>
    <t>尺寸600*600*600</t>
  </si>
  <si>
    <t>江西莲花人民医院
医疗综合楼病理科</t>
  </si>
  <si>
    <t>医疗综合楼病理科</t>
  </si>
  <si>
    <t>步入式通风橱</t>
  </si>
  <si>
    <t>1800*950*2350mm</t>
  </si>
  <si>
    <t>1.结构组成
柜体由主体柜、导流板和视窗移门组成
2.柜体主体参数
主体材料为1.2mm厚冷轧钢板，材质为Q235碳素钢板，经激光切割、冲压、折弯、焊接、打磨、刮灰、抛光、酸洗磷化、风干、清洁、环氧树脂喷涂、高温固化、检验等工序，形成表面光滑、平整的防护层，具有防腐、防潮、耐高温以及耐磨作用，表面光滑均匀、色泽一致、无流挂、皱皮、鼓泡、凹陷、压痕。
环氧树脂喷涂:钢板经除油、酸洗、陶化作防锈去污处理烘干、打磨处理后，利用高压喷涂设备，将环氧树脂粉末雾化，均匀的喷涂在工件表面，涂层在210度高温下，形成紧固的涂层，具有良好的耐腐蚀性能。
3.通风橱相关参数
（1）通风橱侧立板参数：采用双层结构，外侧为1.2mm冷轧钢板，材质为Q235碳素钢板，内侧为弗纤内衬板，双层结构的夹层空间不得小于100mm，夹层内安装1路气体供气管道，并留好气路出口与进口；背板及顶板与弗纤内衬板相同。
（2）通风柜两侧前立柱参数：为125mm*40mm专用铝型材，内侧1/4圆弧设计设计，减少排风阻力，颜色为深灰色（可选配色），铝型材应符合GB/T 6892-2015《一般工业用铝及铝合金挤压型材》中的参数标准；可用于安装供应系统终端接收模块(遥控水阀、遥控气阀、漏电保护开关、插座、通风柜阀门控制面板等)。
（3）导流板参数：安装于通风柜背侧，材质同弗纤内衬板，采用三段式设计，有效的疏导气流流通，能避免气流在通风柜内形成涡流。
（4）灯参数：内部使用空间宽阔，顶部LED灯一组，工程塑料材质，有效照度为600Lux，可保证操作时光线良好。
（5）集气罩参数：通风橱顶部配有集气罩，考虑静压损失和噪音控制，采用梯形集气风罩，以PP聚丙烯模塑制作。
（6）通风橱调节门参数：铝合金门框、表面喷涂环氧树脂，视窗为5mm厚单层安全玻璃，并采用单一平衡配重设计，打开最大高度为1500mm，视窗带有防掉落系统。
（7）通风橱电气设备等参数
a.每台通风橱标配2个220V/10A插座，插座安装位置处于立柱左侧或右侧或通风橱正面。通风柜水电甲方留好位置，2到3米距离内接口由中标方负责。
b.每台通风橱必须配单独的空气开关、漏电保护和过载保护装置。
c.设置安全报警功能</t>
  </si>
  <si>
    <t>病理描写台</t>
  </si>
  <si>
    <t>1500*800*850mm</t>
  </si>
  <si>
    <t>台面部分采用实验室专用12.7mm厚实芯理化板制作而成，柜体及抽屉门板整体采用1.2mm优质冷轧钢板制作而成。</t>
  </si>
  <si>
    <t>取材工作站(需要排风)</t>
  </si>
  <si>
    <t>1800*800*2350mm</t>
  </si>
  <si>
    <t>1、采用开放式“上送下排”的通透式气流组织设计（即在传统排风取材台的基础上加入新风系统），取材台操作区前后均无挡板或玻璃，操作者无压抑感，舒适度高，同时在工作区域半包围设置有防溅玻璃隔断，相对干湿分离；
2、智能控制系统采用液晶操作面板，可支持有线/无线通讯，产品状态可支持上传至数据处理终端，支持实验室可视化联动显示与操作，内置智能化取材台控制系统软件，配置送排风一键智能启停系统，整机电路系统配备漏电保护装置，导通电阻典型值0.3Ω，最大0.6Ω，失电时间5ms，漏电流10μA，USB 2.0接口，过载保护装置，确保柜体电路对人员的绝对安全；
3、取材台标配新风离子净化系统，通风系统内置风速传感装置，空气质量监测装置，PM2.5过滤装置，离子净化装置，离子净化强度可依据取材台层流区污染程度动态调节净化强度，持续降解取材台及其周围污染气体，风速、空气质量、净化强度等均实时动态显示与液晶操作面板，中枢模块跃阶响应250ms；
4、机体采用优质316不锈钢材质，尺寸1800×800×1950mm，双通道上送下排，与空气处理净化系统无缝对接，负压区多孔几何排列，有效降低风噪，取材区负压通道长480mm，宽130mm，高330mm，排风末端负压引流装置的排风空间高≥350mm，能够迅速彻底地排除组织异味及有毒有害气体，有效防止污染物的扩散，有效防护保障操作人员生物安全； 
5、顶层为下送式层流送风层，可送净化新风量为600-800m3/h，风速可实时动态指示。顶层设计有嵌入式LED照明光源、嵌入式紫外消毒灯及万向匀光射灯，光源面积≥35%，同时集成显示器支架；
6、下层为可升降下排式水气分离操作面，台面升降系统行程大于150mm，可在该范围内任意高度使用，满足不同身高作业配一体化水池，操作台面与水池方向保持倾斜，让污水顺利及时排出；
7、台面集成冷热水龙头、甲醛灌注装置、不锈钢抽拉式冲洗器、防标本下漏专用层架水池，层架面积覆盖水池面积≥95%，有效阻止微小标本遗失；
8、甲醛灌注装置配置有低液位警报系统，外置式液桶，隐藏式台面注液口，附带加液配件，方便加注甲醛固定液；
9、下水系统配置电动型废弃标本管路粉碎系统，采用气动控制，处理多余标本，避免堵塞下水管道；
10、取材台工作区设置有废液回收装置，废液可通过专用废液搜集装置搜集进入废液桶，废液桶内置于取材台下柜体，方便废液桶的更换或归集；
12、取材台标配移动式液晶显示器支架及液晶显示终端，便于各类病理系统及软件的投屏显示，显示器角度及位置可一定范围内调整；
13、定时启停紫外消毒系统，可依据用于需求个性化设置“无人静默”消毒时间段；
14、不含大体成像系统</t>
  </si>
  <si>
    <t>1)实验室采用全钢实验台。
2)台面采用12.7mm厚实芯理化板,表面具备合理的耐酸碱性能、耐冲击、韧性强等特点
.
3)柜体:基材采用1.0mm厚冷轧钢板,通过剪切、折弯、焊接、冲压、打磨一系
列工艺精致而成,表面作防锈处理,再静电粉沫喷涂做耐酸碱耐腐蚀表面处理。</t>
  </si>
  <si>
    <t>染色封片一体机排毒柜(落地)</t>
  </si>
  <si>
    <t>2400*1100*2350mm</t>
  </si>
  <si>
    <t>1、台面：采用耐腐蚀实芯理化板材；
2、柜体：全钢结构。采用厚度为1.0mm以上优质冷轧钢板；
3、视窗：采用厚5mm强化玻璃。带PVC滑槽，无噪音，无级变速平衡砝码设计，视窗高度可停在任意位置；
4、照明：台面照度达到400LUX，灯具及镇流器与通风柜内的气流无接触；
5、水盆：实验室专用黑色PP水盆
6、水龙头：台雄单口陶瓷芯优质水咀，可调节水平方向。</t>
  </si>
  <si>
    <t>通风橱</t>
  </si>
  <si>
    <t>1800*850*2350mm</t>
  </si>
  <si>
    <t>不锈钢一体式切片整理台</t>
  </si>
  <si>
    <t>L*750*850mm。</t>
  </si>
  <si>
    <t xml:space="preserve">
1、整体材质
整体采用 SUS304 不锈钢 制作，板材符合国家食品级 / 医用级标准。
台面：1.2 mm 厚 SUS304 不锈钢，台面前缘做 挡水沿，后部做 后挡水边，防止液体外溢。
耐酸碱、耐腐蚀、耐高温、耐消毒剂，可直接水洗、擦拭消毒。
柜体：全封闭式柜体，结构稳固，承重均匀，不变形，背板可设计为活动板，方便后期水电检修。
门板：不锈钢对开门，门板平整，缝隙均匀一致，配置 SUS304 不锈钢铰链，耐腐蚀，开合顺畅，使用寿命 ≥10 万次。
抽屉：配置 不锈钢静音三节滑轨，承重 ≥45 kg，推拉顺滑，自吸闭合。抽屉深度合理，满足实验室物品存放需求。
框架：方管 / 折弯加强结构，同材质不锈钢，保证整体强度。
底部配置不锈钢可调脚，调节高度 ≥30 mm，可适应地面不平，保证设备水平稳定。
2、表面处理
表面为拉丝哑光处理，纹理均匀，无明显划痕、色差。焊接处打磨抛光，平整光滑，无毛刺、无尖角、无焊瘤。
3、结构形式
整体为 落地式全不锈钢结构，可采用拼装或焊接结构，牢固稳定，不晃动。
柜体结构合理，便于清洁、消毒，不积尘、不藏污。</t>
  </si>
  <si>
    <t>资料柜</t>
  </si>
  <si>
    <t>900×450×1800mm</t>
  </si>
  <si>
    <r>
      <rPr>
        <sz val="11"/>
        <rFont val="宋体"/>
        <charset val="134"/>
      </rPr>
      <t>1)规格:(长×宽×高,mm)</t>
    </r>
    <r>
      <rPr>
        <sz val="11"/>
        <color rgb="FFFF0000"/>
        <rFont val="宋体"/>
        <charset val="134"/>
      </rPr>
      <t>900×450×1800m</t>
    </r>
    <r>
      <rPr>
        <sz val="11"/>
        <rFont val="宋体"/>
        <charset val="134"/>
      </rPr>
      <t>m; 
2)柜体材质:整体采用1.0mm厚冷轧钢板
3)所有钢制部件均酸洗磷化,表面采用粉末喷塑,表面颜色一致。表面无褶皱
、剥落、裂纹、鼓泡等现象。
4)柜体为整体结构,增强柜体承重力,外侧无焊接、打磨点,柜体内部平整,
无凹凸死角现象。
5)柜体上部两层层板,下部两层层板,层板托采用不锈钢材质,承重性强并且
有效的耐酸碱腐蚀。层板每隔30mm高度可调。
6)柜门上部为5mm厚钢化玻璃,下部为实门。玻璃门外框为钢质,玻璃卡槽
为PVC材质,对扣夹紧,内外均不漏螺丝,外表美观,方便更换损坏的玻璃。下部
实门为双层结构。
7)拉手:不锈钢拉手、铝合金拉手。</t>
    </r>
  </si>
  <si>
    <t>更衣柜</t>
  </si>
  <si>
    <t>900×500×1800mm</t>
  </si>
  <si>
    <r>
      <rPr>
        <sz val="11"/>
        <rFont val="宋体"/>
        <charset val="134"/>
      </rPr>
      <t>1)规格:(长×宽×高,mm)</t>
    </r>
    <r>
      <rPr>
        <sz val="11"/>
        <color rgb="FFFF0000"/>
        <rFont val="宋体"/>
        <charset val="134"/>
      </rPr>
      <t>900×500×1800mm;</t>
    </r>
    <r>
      <rPr>
        <sz val="11"/>
        <rFont val="宋体"/>
        <charset val="134"/>
      </rPr>
      <t xml:space="preserve"> 
2)柜体材质:整体采用1.0mm厚冷轧钢板采用1.0mm厚优质一级冷轧
钢板,经环氧树脂静电喷涂处理,喷涂厚度不小于75微米。每个柜体单元应配备4个镀锌钢螺
杆调整脚,以支撑柜体及调节水平,柜体底部离地板距离应不少于10mm以隔离地面潮气。
3)所有钢制部件均酸洗磷化,表面采用粉末喷塑,表面颜色一致。表面无褶皱
、剥落、裂纹、鼓泡等现象。
4)柜体为整体结构,增强柜体承重力,外侧无焊接、打磨点,柜体内部平整,
无凹凸死角现象。
5)柜门:柜门厚度不小于20mm,分上下两层,每层三门设计,夹层内具消
音材料;门板配置橡胶缓冲垫,以避免与柜体钢板碰撞;每个柜内配挂衣杆和层板各1
个,柜门采用电子感应锁。门型为双开门,门板为双层结构,2块层板,顶部带挂衣杆。
6)合页:采用编号304#及以上的不锈钢材质,开启角度≥135度,由模具
加工,确保每个合页的同一性,承重可达到55kg。
7)把手:与实验台要求相同。</t>
    </r>
  </si>
  <si>
    <t>米</t>
  </si>
  <si>
    <t>档案柜</t>
  </si>
  <si>
    <t>1)规格:(长×宽×高,mm)900×450×1800mm; 
2)柜体材质:整体采用1.0mm厚冷轧钢板
3)所有钢制部件均酸洗磷化,表面采用粉末喷塑,表面颜色一致。表面无褶皱
、剥落、裂纹、鼓泡等现象。
4)柜体为整体结构,增强柜体承重力,外侧无焊接、打磨点,柜体内部平整,
无凹凸死角现象。
5)柜体上部两层层板,下部两层层板,层板托采用不锈钢材质,承重性强并且
有效的耐酸碱腐蚀。层板每隔30mm高度可调。
6)柜门上部为5mm厚钢化玻璃,下部为实门。玻璃门外框为钢质,玻璃卡槽
为PVC材质,对扣夹紧,内外均不漏螺丝,外表美观,方便更换损坏的玻璃。下部
实门为双层结构。
7)拉手:不锈钢拉手、铝合金拉手。</t>
  </si>
  <si>
    <t>危化品柜</t>
  </si>
  <si>
    <t>1.柜体采用优质加厚冷轧钢板一体折弯焊接成型，板材厚度≥1.2mm，承重不变形；内外双层防火阻燃结构，中间填充高密度阻燃防火岩棉，防火时长≥30 分钟。
2.柜体表面经脱脂、磷化、静电高温喷塑处理，耐强酸强碱、耐有机溶剂腐蚀，防老化不掉漆。
3.柜门为双层钢化防爆玻璃门，透明可视，抗压防冲击；配备双人双锁管控结构，双人共管，符合易制毒化学品管理要求。
4.柜体底部内置一体式防泄漏集液槽，加厚 PP 防腐托盘，可承接泄漏液体，防扩散污染，槽体可拆卸清洗。
5.柜体上下标配机械式防爆通风口，带防火阻火网，自然对流通风，散去易燃易爆挥发气体，杜绝气体积聚。
6.全柜做防静电接地装置，配置接地排与接地线，有效消除静电火花，杜绝燃爆隐患。
7.内置可调式层板，采用防腐耐酸碱 PP 材质，间距自由调节，分区分类存放各类试剂。
8.柜门配备缓冲静音铰链，开关闭合平稳，密闭性强；门缝加装密封胶条，防尘避光</t>
  </si>
  <si>
    <t>蜡块柜</t>
  </si>
  <si>
    <t>单节450*480*390mm
整组（4节）450*480*1560mm</t>
  </si>
  <si>
    <t>1.材质与厚度
柜体：优质冷轧钢板（SPCC），厚度≥1.0 mm；底座≥3.0 mm，加强筋≥1.2 mm。
抽屉：钢板≥0.8 mm，内部加强防变形。
表面处理：脱脂→表调→锌系磷化→钝化→静电粉末喷塑，耐酸碱、耐酒精、耐消毒液，涂层均匀、无脱落、耐腐蚀、易清洁。
颜色：医用亚光白（可选浅灰）。
2.结构与工艺
整体焊接 + 螺栓装配，满焊打磨、无毛刺、无锐角，边角圆弧 R≥5 mm。
双层加强结构，承重强、不易变形、长期满载不变形。
底部配水平调节脚（可调 ±20 mm），适应地面不平。
顶部配防推定位装置，多柜并列防移位。
每柜配机械安全锁，钥匙唯一，防止误开、丢失。
3.抽屉系统
三节静音防脱滑轨，推拉顺滑、无噪音、无晃动、防脱落。
抽屉带限位 + 防拔锁，防止意外拉出掉落。
抽屉面板带标签插槽 + 透明保护盖，便于分类、检索、追溯。
抽屉互换性：同型号抽屉100% 通用互换，便于维护与更换
4.环境与安全
防潮防尘：门缝加高密度橡胶密封条，内部保持干燥洁净。
适用环境：温度 10–30℃、相对湿度 40%–60%。
噪声：静态≤45 dB (A)，抽拉≤50 dB (A)。
环保：板材、涂层符合医用环保要求，无甲醛、无异味
5.内部结构
抽屉内带纵向分隔条，每格单列直立存放，防倾倒、防摩擦、易清点。
底部防滑凸点设计，蜡块盒不易滑动移位。</t>
  </si>
  <si>
    <t>组</t>
  </si>
  <si>
    <t>切片柜</t>
  </si>
  <si>
    <t>单节515*480*425mm
整组（4节）515*480*170</t>
  </si>
  <si>
    <t>1.材质与厚度
柜体：优质冷轧钢板（SPCC），厚度≥1.0 mm；底座≥3.0 mm，加强筋≥1.2 mm。
抽屉：钢板≥0.8 mm，内部加强防变形。
表面处理：脱脂→表调→锌系磷化→钝化→静电粉末喷塑，耐酸碱、耐酒精、耐消毒液，涂层均匀、无脱落、耐腐蚀、易清洁。
颜色：医用亚光白（可选浅灰）。
2.结构与工艺
整体焊接 + 螺栓装配，满焊打磨、无毛刺、无锐角，边角圆弧 R≥5 mm。
双层加强结构，承重强、不易变形、长期满载不变形。
底部配水平调节脚（可调 ±20 mm），适应地面不平。
顶部配防推定位装置，多柜并列防移位。
每柜配机械安全锁，钥匙唯一，防止误开、丢失。
3.抽屉系统
三节静音防脱滑轨，推拉顺滑、无噪音、无晃动、防脱落。
抽屉带限位 + 防拔锁，防止意外拉出掉落。
抽屉面板带标签插槽 + 透明保护盖，便于分类、检索、追溯。
抽屉互换性：同型号抽屉100% 通用互换，便于维护与更换
4.环境与安全
防潮防尘：门缝加高密度橡胶密封条，内部保持干燥洁净。
适用环境：温度 10–30℃、相对湿度 40%–60%。
噪声：静态≤45 dB (A)，抽拉≤50 dB (A)。
环保：板材、涂层符合医用环保要求，无甲醛、无异味
5.内部结构
抽屉内带精密玻片导轨 / 卡槽，单片水平或直立插入，互不接触、防刮花、易取放。
卡槽间距均匀，适配标准玻片，兼容病理专用玻片。</t>
  </si>
  <si>
    <t>个</t>
  </si>
  <si>
    <t>标本冷藏柜</t>
  </si>
  <si>
    <t>1100*700*1900mm（660L)</t>
  </si>
  <si>
    <t>1.参数要求
控温范围：2℃～8℃ 医用恒温
温度精度：控温误差≤±0.5℃，箱内温度均匀≤±1℃
工作电源：AC220V 50Hz
制冷方式：风冷循环制冷，无死角降温
2.结构材质
外壳材质：优质冷轧钢板静电喷塑，防腐耐擦洗
内胆材质：SUS304 食品级不锈钢，耐福尔马林、消毒液腐蚀
层架：304 不锈钢活动层架，层数可调，承重强
门体：双层中空钢化玻璃门，可视观察，密封保温
箱体保温：高密度聚氨酯整体发泡，保温效果优异
3.智能控制系统
微电脑数显温控，实时显示箱内温度
一键温度锁定，防止误调参数
高低温超标声光报警功能
断电温度记忆、断电延时保护
内置温湿度监测模块，支持数据追溯
配备机械安全门锁，标本存放安全防盗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</si>
</sst>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"/>
    <numFmt numFmtId="177" formatCode="yyyy&quot;年&quot;m&quot;月&quot;d&quot;日&quot;;@"/>
  </numFmts>
  <fonts count="39"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</font>
    <font>
      <sz val="11"/>
      <color rgb="FFFF0000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MS Sans Serif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8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9" fillId="9" borderId="0" applyNumberFormat="0" applyBorder="0" applyAlignment="0" applyProtection="0">
      <alignment vertical="center"/>
    </xf>
    <xf numFmtId="0" fontId="34" fillId="0" borderId="0"/>
    <xf numFmtId="0" fontId="28" fillId="0" borderId="0"/>
    <xf numFmtId="0" fontId="0" fillId="0" borderId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0" fillId="0" borderId="0"/>
    <xf numFmtId="0" fontId="36" fillId="0" borderId="0">
      <alignment vertical="center"/>
    </xf>
    <xf numFmtId="0" fontId="28" fillId="0" borderId="0"/>
    <xf numFmtId="0" fontId="0" fillId="0" borderId="0"/>
    <xf numFmtId="0" fontId="36" fillId="0" borderId="0"/>
    <xf numFmtId="0" fontId="0" fillId="0" borderId="0">
      <alignment vertical="center"/>
    </xf>
    <xf numFmtId="0" fontId="34" fillId="0" borderId="0"/>
    <xf numFmtId="0" fontId="37" fillId="0" borderId="0">
      <alignment vertical="center"/>
    </xf>
    <xf numFmtId="176" fontId="38" fillId="0" borderId="0"/>
    <xf numFmtId="0" fontId="37" fillId="0" borderId="0"/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8" fillId="4" borderId="4" xfId="0" applyNumberFormat="1" applyFont="1" applyFill="1" applyBorder="1" applyAlignment="1">
      <alignment horizontal="left" vertical="center"/>
    </xf>
    <xf numFmtId="0" fontId="9" fillId="4" borderId="5" xfId="0" applyNumberFormat="1" applyFont="1" applyFill="1" applyBorder="1" applyAlignment="1">
      <alignment horizontal="left" vertical="center"/>
    </xf>
    <xf numFmtId="0" fontId="9" fillId="4" borderId="5" xfId="0" applyNumberFormat="1" applyFont="1" applyFill="1" applyBorder="1" applyAlignment="1">
      <alignment horizontal="left" vertical="center" shrinkToFit="1"/>
    </xf>
    <xf numFmtId="0" fontId="10" fillId="4" borderId="5" xfId="0" applyNumberFormat="1" applyFont="1" applyFill="1" applyBorder="1" applyAlignment="1">
      <alignment horizontal="left" vertical="center"/>
    </xf>
    <xf numFmtId="0" fontId="1" fillId="4" borderId="5" xfId="0" applyNumberFormat="1" applyFont="1" applyFill="1" applyBorder="1" applyAlignment="1">
      <alignment horizontal="left" vertical="center"/>
    </xf>
    <xf numFmtId="0" fontId="9" fillId="4" borderId="6" xfId="0" applyNumberFormat="1" applyFont="1" applyFill="1" applyBorder="1" applyAlignment="1">
      <alignment horizontal="left" vertical="center" shrinkToFit="1"/>
    </xf>
    <xf numFmtId="0" fontId="9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77" fontId="9" fillId="0" borderId="7" xfId="0" applyNumberFormat="1" applyFont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77" fontId="9" fillId="0" borderId="7" xfId="0" applyNumberFormat="1" applyFont="1" applyBorder="1" applyAlignment="1">
      <alignment horizontal="left" vertical="center" wrapText="1"/>
    </xf>
    <xf numFmtId="0" fontId="9" fillId="5" borderId="7" xfId="0" applyFont="1" applyFill="1" applyBorder="1" applyAlignment="1">
      <alignment horizontal="center" vertical="center" wrapText="1"/>
    </xf>
    <xf numFmtId="177" fontId="9" fillId="5" borderId="7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77" fontId="9" fillId="5" borderId="7" xfId="0" applyNumberFormat="1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7" fontId="13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77" fontId="13" fillId="0" borderId="7" xfId="0" applyNumberFormat="1" applyFont="1" applyBorder="1" applyAlignment="1">
      <alignment horizontal="left" vertical="center" wrapText="1"/>
    </xf>
    <xf numFmtId="0" fontId="8" fillId="4" borderId="10" xfId="0" applyNumberFormat="1" applyFont="1" applyFill="1" applyBorder="1" applyAlignment="1">
      <alignment horizontal="left" vertical="center"/>
    </xf>
    <xf numFmtId="0" fontId="9" fillId="4" borderId="8" xfId="0" applyNumberFormat="1" applyFont="1" applyFill="1" applyBorder="1" applyAlignment="1">
      <alignment horizontal="left" vertical="center"/>
    </xf>
    <xf numFmtId="0" fontId="9" fillId="4" borderId="8" xfId="0" applyNumberFormat="1" applyFont="1" applyFill="1" applyBorder="1" applyAlignment="1">
      <alignment horizontal="left" vertical="center" shrinkToFit="1"/>
    </xf>
    <xf numFmtId="0" fontId="10" fillId="4" borderId="8" xfId="0" applyNumberFormat="1" applyFont="1" applyFill="1" applyBorder="1" applyAlignment="1">
      <alignment horizontal="left" vertical="center"/>
    </xf>
    <xf numFmtId="0" fontId="1" fillId="4" borderId="8" xfId="0" applyNumberFormat="1" applyFont="1" applyFill="1" applyBorder="1" applyAlignment="1">
      <alignment horizontal="left" vertical="center"/>
    </xf>
    <xf numFmtId="0" fontId="9" fillId="4" borderId="9" xfId="0" applyNumberFormat="1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7" fontId="1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7" fontId="13" fillId="0" borderId="0" xfId="0" applyNumberFormat="1" applyFont="1" applyBorder="1" applyAlignment="1">
      <alignment horizontal="left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好_StartUp" xfId="50"/>
    <cellStyle name="_ET_STYLE_NoName_00_" xfId="51"/>
    <cellStyle name="常规 12 13 2" xfId="52"/>
    <cellStyle name="常规 19 3 2" xfId="53"/>
    <cellStyle name="差_Sheet1" xfId="54"/>
    <cellStyle name="ColLevel_0" xfId="55"/>
    <cellStyle name="差_StartUp" xfId="56"/>
    <cellStyle name="差_设备清单（合并）" xfId="57"/>
    <cellStyle name="常规 13 7" xfId="58"/>
    <cellStyle name="常规 2" xfId="59"/>
    <cellStyle name="常规 3" xfId="60"/>
    <cellStyle name="常规 3 24" xfId="61"/>
    <cellStyle name="常规_哈尔滨凯宾斯基酒店 2014-04-28" xfId="62"/>
    <cellStyle name="常规 36" xfId="63"/>
    <cellStyle name="样式 1" xfId="64"/>
    <cellStyle name="常规 6 10 2 3 2" xfId="65"/>
    <cellStyle name="常规 4" xfId="66"/>
    <cellStyle name="Normal" xfId="67"/>
    <cellStyle name="常规_Sheet1" xfId="68"/>
    <cellStyle name="常规 2 3" xfId="69"/>
    <cellStyle name="常规_Sheet1 2" xfId="7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6" Type="http://schemas.openxmlformats.org/officeDocument/2006/relationships/image" Target="media/image16.png"/><Relationship Id="rId15" Type="http://schemas.openxmlformats.org/officeDocument/2006/relationships/image" Target="media/image15.jpe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defaultGridColor="0" colorId="0"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view="pageBreakPreview" zoomScaleNormal="100" workbookViewId="0">
      <pane ySplit="2" topLeftCell="A5" activePane="bottomLeft" state="frozen"/>
      <selection/>
      <selection pane="bottomLeft" activeCell="A6" sqref="$A6:$XFD6"/>
    </sheetView>
  </sheetViews>
  <sheetFormatPr defaultColWidth="9" defaultRowHeight="13.5"/>
  <cols>
    <col min="1" max="1" width="5.625" style="8" customWidth="1"/>
    <col min="2" max="3" width="4.625" style="8" customWidth="1"/>
    <col min="4" max="4" width="16.9083333333333" style="9" customWidth="1"/>
    <col min="5" max="5" width="12.2" style="8" customWidth="1"/>
    <col min="6" max="6" width="17.9416666666667" style="8" customWidth="1"/>
    <col min="7" max="7" width="65" style="10" customWidth="1"/>
    <col min="8" max="8" width="13.2333333333333" style="8" customWidth="1"/>
    <col min="9" max="9" width="9.64166666666667" style="8" customWidth="1"/>
    <col min="10" max="16384" width="9" style="7"/>
  </cols>
  <sheetData>
    <row r="1" s="1" customFormat="1" ht="56" customHeight="1" spans="1:9">
      <c r="A1" s="11" t="s">
        <v>0</v>
      </c>
      <c r="B1" s="11"/>
      <c r="C1" s="11"/>
      <c r="D1" s="12"/>
      <c r="E1" s="11"/>
      <c r="F1" s="11"/>
      <c r="G1" s="13"/>
      <c r="H1" s="11"/>
      <c r="I1" s="11"/>
    </row>
    <row r="2" s="1" customFormat="1" ht="32" customHeight="1" spans="1:9">
      <c r="A2" s="14" t="s">
        <v>1</v>
      </c>
      <c r="B2" s="15" t="s">
        <v>2</v>
      </c>
      <c r="C2" s="15" t="s">
        <v>3</v>
      </c>
      <c r="D2" s="16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7" t="s">
        <v>9</v>
      </c>
    </row>
    <row r="3" s="2" customFormat="1" ht="24" customHeight="1" spans="1:9">
      <c r="A3" s="53" t="s">
        <v>10</v>
      </c>
      <c r="B3" s="54"/>
      <c r="C3" s="55"/>
      <c r="D3" s="56"/>
      <c r="E3" s="54"/>
      <c r="F3" s="54"/>
      <c r="G3" s="57"/>
      <c r="H3" s="55"/>
      <c r="I3" s="58"/>
    </row>
    <row r="4" s="3" customFormat="1" ht="87" customHeight="1" spans="1:9">
      <c r="A4" s="59">
        <v>1</v>
      </c>
      <c r="B4" s="47" t="s">
        <v>11</v>
      </c>
      <c r="C4" s="47">
        <v>4</v>
      </c>
      <c r="D4" s="60" t="s">
        <v>12</v>
      </c>
      <c r="E4" s="47" t="s">
        <v>13</v>
      </c>
      <c r="F4" s="47" t="s">
        <v>14</v>
      </c>
      <c r="G4" s="61" t="s">
        <v>15</v>
      </c>
      <c r="H4" s="47" t="str">
        <f>_xlfn.DISPIMG("ID_9F0D9858B2A24406A804646BD68943CD",1)</f>
        <v>=DISPIMG("ID_9F0D9858B2A24406A804646BD68943CD",1)</v>
      </c>
      <c r="I4" s="48"/>
    </row>
    <row r="5" s="4" customFormat="1" ht="207" customHeight="1" spans="1:9">
      <c r="A5" s="59">
        <v>2</v>
      </c>
      <c r="B5" s="62" t="s">
        <v>16</v>
      </c>
      <c r="C5" s="62">
        <v>1</v>
      </c>
      <c r="D5" s="63" t="s">
        <v>17</v>
      </c>
      <c r="E5" s="62"/>
      <c r="F5" s="62" t="s">
        <v>18</v>
      </c>
      <c r="G5" s="61" t="s">
        <v>19</v>
      </c>
      <c r="H5" s="47" t="str">
        <f>_xlfn.DISPIMG("ID_51549ABEBB9C439FA14B6F9FC64A118D",1)</f>
        <v>=DISPIMG("ID_51549ABEBB9C439FA14B6F9FC64A118D",1)</v>
      </c>
      <c r="I5" s="48"/>
    </row>
    <row r="6" s="3" customFormat="1" ht="155" customHeight="1" spans="1:9">
      <c r="A6" s="59">
        <v>3</v>
      </c>
      <c r="B6" s="47" t="s">
        <v>16</v>
      </c>
      <c r="C6" s="47">
        <v>2</v>
      </c>
      <c r="D6" s="60" t="s">
        <v>20</v>
      </c>
      <c r="E6" s="47"/>
      <c r="F6" s="47" t="s">
        <v>21</v>
      </c>
      <c r="G6" s="61" t="s">
        <v>22</v>
      </c>
      <c r="H6" s="47" t="str">
        <f>_xlfn.DISPIMG("ID_2D152987B5E14A5FB66A83F7CB653F75",1)</f>
        <v>=DISPIMG("ID_2D152987B5E14A5FB66A83F7CB653F75",1)</v>
      </c>
      <c r="I6" s="48"/>
    </row>
    <row r="7" s="5" customFormat="1" ht="120" customHeight="1" spans="1:9">
      <c r="A7" s="59">
        <v>4</v>
      </c>
      <c r="B7" s="47" t="s">
        <v>23</v>
      </c>
      <c r="C7" s="47"/>
      <c r="D7" s="60" t="s">
        <v>24</v>
      </c>
      <c r="E7" s="47">
        <v>15.446</v>
      </c>
      <c r="F7" s="47" t="s">
        <v>25</v>
      </c>
      <c r="G7" s="61" t="s">
        <v>26</v>
      </c>
      <c r="H7" s="28" t="str">
        <f>_xlfn.DISPIMG("ID_526D08AB3D2B48FABD3D3CD92741C33C",1)</f>
        <v>=DISPIMG("ID_526D08AB3D2B48FABD3D3CD92741C33C",1)</v>
      </c>
      <c r="I7" s="48" t="s">
        <v>27</v>
      </c>
    </row>
    <row r="8" s="7" customFormat="1" ht="37" customHeight="1" spans="1:9">
      <c r="A8" s="64"/>
      <c r="B8" s="65"/>
      <c r="C8" s="65"/>
      <c r="D8" s="66"/>
      <c r="E8" s="64"/>
      <c r="F8" s="65"/>
      <c r="G8" s="67"/>
      <c r="H8" s="8"/>
      <c r="I8" s="8"/>
    </row>
    <row r="9" ht="11" customHeight="1"/>
  </sheetData>
  <autoFilter xmlns:etc="http://www.wps.cn/officeDocument/2017/etCustomData" ref="A2:I8" etc:filterBottomFollowUsedRange="0">
    <extLst/>
  </autoFilter>
  <mergeCells count="1">
    <mergeCell ref="A1:I1"/>
  </mergeCells>
  <pageMargins left="0.75" right="0.75" top="1" bottom="1" header="0.5" footer="0.5"/>
  <pageSetup paperSize="9" scale="4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view="pageBreakPreview" zoomScaleNormal="100" workbookViewId="0">
      <pane ySplit="2" topLeftCell="A6" activePane="bottomLeft" state="frozen"/>
      <selection/>
      <selection pane="bottomLeft" activeCell="C12" sqref="C12"/>
    </sheetView>
  </sheetViews>
  <sheetFormatPr defaultColWidth="9" defaultRowHeight="13.5"/>
  <cols>
    <col min="1" max="1" width="5.625" style="8" customWidth="1"/>
    <col min="2" max="2" width="4.625" style="8" customWidth="1"/>
    <col min="3" max="3" width="10.875" style="8" customWidth="1"/>
    <col min="4" max="4" width="16.9083333333333" style="9" customWidth="1"/>
    <col min="5" max="5" width="9.5" style="8" customWidth="1"/>
    <col min="6" max="6" width="10.875" style="8" customWidth="1"/>
    <col min="7" max="7" width="65" style="10" customWidth="1"/>
    <col min="8" max="8" width="13.2333333333333" style="8" customWidth="1"/>
    <col min="9" max="9" width="9.64166666666667" style="8" customWidth="1"/>
    <col min="10" max="16384" width="9" style="7"/>
  </cols>
  <sheetData>
    <row r="1" s="1" customFormat="1" ht="56" customHeight="1" spans="1:9">
      <c r="A1" s="11" t="s">
        <v>28</v>
      </c>
      <c r="B1" s="11"/>
      <c r="C1" s="11"/>
      <c r="D1" s="12"/>
      <c r="E1" s="11"/>
      <c r="F1" s="11"/>
      <c r="G1" s="13"/>
      <c r="H1" s="11"/>
      <c r="I1" s="11"/>
    </row>
    <row r="2" s="1" customFormat="1" ht="32" customHeight="1" spans="1:9">
      <c r="A2" s="14" t="s">
        <v>1</v>
      </c>
      <c r="B2" s="15" t="s">
        <v>2</v>
      </c>
      <c r="C2" s="15" t="s">
        <v>3</v>
      </c>
      <c r="D2" s="16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7" t="s">
        <v>9</v>
      </c>
    </row>
    <row r="3" s="2" customFormat="1" ht="24" customHeight="1" spans="1:9">
      <c r="A3" s="18" t="s">
        <v>29</v>
      </c>
      <c r="B3" s="19"/>
      <c r="C3" s="20"/>
      <c r="D3" s="21"/>
      <c r="E3" s="19"/>
      <c r="F3" s="19"/>
      <c r="G3" s="22"/>
      <c r="H3" s="20"/>
      <c r="I3" s="23"/>
    </row>
    <row r="4" s="3" customFormat="1" ht="146" customHeight="1" spans="1:9">
      <c r="A4" s="28">
        <v>1</v>
      </c>
      <c r="B4" s="28" t="s">
        <v>11</v>
      </c>
      <c r="C4" s="28">
        <v>3</v>
      </c>
      <c r="D4" s="43" t="s">
        <v>20</v>
      </c>
      <c r="E4" s="28"/>
      <c r="F4" s="28" t="s">
        <v>21</v>
      </c>
      <c r="G4" s="44" t="s">
        <v>22</v>
      </c>
      <c r="H4" s="28" t="str">
        <f>_xlfn.DISPIMG("ID_E8AB3AEB157B4062B26A5572F11CFB7F",1)</f>
        <v>=DISPIMG("ID_E8AB3AEB157B4062B26A5572F11CFB7F",1)</v>
      </c>
      <c r="I4" s="28"/>
    </row>
    <row r="5" s="4" customFormat="1" ht="192" customHeight="1" spans="1:9">
      <c r="A5" s="28">
        <v>2</v>
      </c>
      <c r="B5" s="45" t="s">
        <v>16</v>
      </c>
      <c r="C5" s="45">
        <v>1</v>
      </c>
      <c r="D5" s="46" t="s">
        <v>30</v>
      </c>
      <c r="E5" s="45"/>
      <c r="F5" s="45" t="s">
        <v>18</v>
      </c>
      <c r="G5" s="44" t="s">
        <v>31</v>
      </c>
      <c r="H5" s="47" t="str">
        <f>_xlfn.DISPIMG("ID_51549ABEBB9C439FA14B6F9FC64A118D",1)</f>
        <v>=DISPIMG("ID_51549ABEBB9C439FA14B6F9FC64A118D",1)</v>
      </c>
      <c r="I5" s="28"/>
    </row>
    <row r="6" s="3" customFormat="1" ht="99" customHeight="1" spans="1:9">
      <c r="A6" s="28">
        <v>3</v>
      </c>
      <c r="B6" s="28" t="s">
        <v>16</v>
      </c>
      <c r="C6" s="28">
        <v>1</v>
      </c>
      <c r="D6" s="43" t="s">
        <v>32</v>
      </c>
      <c r="E6" s="28"/>
      <c r="F6" s="28" t="s">
        <v>33</v>
      </c>
      <c r="G6" s="44" t="s">
        <v>34</v>
      </c>
      <c r="H6" s="28" t="str">
        <f>_xlfn.DISPIMG("ID_509BABAE8491474AAC64CD5EADBEC165",1)</f>
        <v>=DISPIMG("ID_509BABAE8491474AAC64CD5EADBEC165",1)</v>
      </c>
      <c r="I6" s="28"/>
    </row>
    <row r="7" s="5" customFormat="1" ht="99" customHeight="1" spans="1:9">
      <c r="A7" s="28">
        <v>4</v>
      </c>
      <c r="B7" s="28" t="s">
        <v>23</v>
      </c>
      <c r="C7" s="28">
        <v>25.7055</v>
      </c>
      <c r="D7" s="43" t="s">
        <v>35</v>
      </c>
      <c r="E7" s="28"/>
      <c r="F7" s="28" t="s">
        <v>36</v>
      </c>
      <c r="G7" s="44" t="s">
        <v>34</v>
      </c>
      <c r="H7" s="28" t="str">
        <f>_xlfn.DISPIMG("ID_526D08AB3D2B48FABD3D3CD92741C33C",1)</f>
        <v>=DISPIMG("ID_526D08AB3D2B48FABD3D3CD92741C33C",1)</v>
      </c>
      <c r="I7" s="48" t="s">
        <v>27</v>
      </c>
    </row>
    <row r="8" s="7" customFormat="1" ht="81" customHeight="1" spans="1:9">
      <c r="A8" s="28">
        <v>5</v>
      </c>
      <c r="B8" s="49" t="s">
        <v>11</v>
      </c>
      <c r="C8" s="28">
        <v>3</v>
      </c>
      <c r="D8" s="50" t="s">
        <v>12</v>
      </c>
      <c r="E8" s="51" t="s">
        <v>13</v>
      </c>
      <c r="F8" s="49" t="s">
        <v>37</v>
      </c>
      <c r="G8" s="52" t="s">
        <v>15</v>
      </c>
      <c r="H8" s="47" t="str">
        <f>_xlfn.DISPIMG("ID_9F0D9858B2A24406A804646BD68943CD",1)</f>
        <v>=DISPIMG("ID_9F0D9858B2A24406A804646BD68943CD",1)</v>
      </c>
      <c r="I8" s="34"/>
    </row>
    <row r="9" ht="11" customHeight="1"/>
  </sheetData>
  <autoFilter xmlns:etc="http://www.wps.cn/officeDocument/2017/etCustomData" ref="A2:I8" etc:filterBottomFollowUsedRange="0">
    <extLst/>
  </autoFilter>
  <mergeCells count="1">
    <mergeCell ref="A1:I1"/>
  </mergeCells>
  <pageMargins left="0.75" right="0.75" top="1" bottom="1" header="0.5" footer="0.5"/>
  <pageSetup paperSize="9" scale="4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view="pageBreakPreview" zoomScaleNormal="100" workbookViewId="0">
      <pane ySplit="2" topLeftCell="A16" activePane="bottomLeft" state="frozen"/>
      <selection/>
      <selection pane="bottomLeft" activeCell="H17" sqref="H17"/>
    </sheetView>
  </sheetViews>
  <sheetFormatPr defaultColWidth="9" defaultRowHeight="13.5"/>
  <cols>
    <col min="1" max="1" width="5.625" style="8" customWidth="1"/>
    <col min="2" max="2" width="4.625" style="8" customWidth="1"/>
    <col min="3" max="3" width="10.875" style="8" customWidth="1"/>
    <col min="4" max="4" width="16.9083333333333" style="9" customWidth="1"/>
    <col min="5" max="5" width="9.5" style="8" customWidth="1"/>
    <col min="6" max="6" width="10.875" style="8" customWidth="1"/>
    <col min="7" max="7" width="84.5" style="10" customWidth="1"/>
    <col min="8" max="8" width="13.2333333333333" style="8" customWidth="1"/>
    <col min="9" max="9" width="9.64166666666667" style="8" customWidth="1"/>
    <col min="10" max="16384" width="9" style="7"/>
  </cols>
  <sheetData>
    <row r="1" s="1" customFormat="1" ht="56" customHeight="1" spans="1:9">
      <c r="A1" s="11" t="s">
        <v>38</v>
      </c>
      <c r="B1" s="11"/>
      <c r="C1" s="11"/>
      <c r="D1" s="12"/>
      <c r="E1" s="11"/>
      <c r="F1" s="11"/>
      <c r="G1" s="13"/>
      <c r="H1" s="11"/>
      <c r="I1" s="11"/>
    </row>
    <row r="2" s="1" customFormat="1" ht="32" customHeight="1" spans="1:9">
      <c r="A2" s="14" t="s">
        <v>1</v>
      </c>
      <c r="B2" s="15" t="s">
        <v>2</v>
      </c>
      <c r="C2" s="15" t="s">
        <v>3</v>
      </c>
      <c r="D2" s="16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7" t="s">
        <v>9</v>
      </c>
    </row>
    <row r="3" s="2" customFormat="1" ht="24" customHeight="1" spans="1:9">
      <c r="A3" s="18" t="s">
        <v>39</v>
      </c>
      <c r="B3" s="19"/>
      <c r="C3" s="20"/>
      <c r="D3" s="21"/>
      <c r="E3" s="19"/>
      <c r="F3" s="19"/>
      <c r="G3" s="22"/>
      <c r="H3" s="20"/>
      <c r="I3" s="23"/>
    </row>
    <row r="4" s="3" customFormat="1" ht="409" customHeight="1" spans="1:9">
      <c r="A4" s="24">
        <v>1</v>
      </c>
      <c r="B4" s="24" t="s">
        <v>11</v>
      </c>
      <c r="C4" s="24">
        <v>3</v>
      </c>
      <c r="D4" s="25" t="s">
        <v>40</v>
      </c>
      <c r="E4" s="24"/>
      <c r="F4" s="26" t="s">
        <v>41</v>
      </c>
      <c r="G4" s="27" t="s">
        <v>42</v>
      </c>
      <c r="H4" s="28" t="str">
        <f>_xlfn.DISPIMG("ID_5C9E2B39632148098E850E0CFD7C80A1",1)</f>
        <v>=DISPIMG("ID_5C9E2B39632148098E850E0CFD7C80A1",1)</v>
      </c>
      <c r="I4" s="28"/>
    </row>
    <row r="5" s="4" customFormat="1" ht="57" customHeight="1" spans="1:9">
      <c r="A5" s="24">
        <v>2</v>
      </c>
      <c r="B5" s="29" t="s">
        <v>16</v>
      </c>
      <c r="C5" s="29">
        <v>2</v>
      </c>
      <c r="D5" s="30" t="s">
        <v>43</v>
      </c>
      <c r="E5" s="29"/>
      <c r="F5" s="29" t="s">
        <v>44</v>
      </c>
      <c r="G5" s="27" t="s">
        <v>45</v>
      </c>
      <c r="H5" s="28" t="str">
        <f>_xlfn.DISPIMG("ID_526D08AB3D2B48FABD3D3CD92741C33C",1)</f>
        <v>=DISPIMG("ID_526D08AB3D2B48FABD3D3CD92741C33C",1)</v>
      </c>
      <c r="I5" s="28"/>
    </row>
    <row r="6" s="3" customFormat="1" ht="409" customHeight="1" spans="1:9">
      <c r="A6" s="24">
        <v>3</v>
      </c>
      <c r="B6" s="24" t="s">
        <v>16</v>
      </c>
      <c r="C6" s="24">
        <v>2</v>
      </c>
      <c r="D6" s="25" t="s">
        <v>46</v>
      </c>
      <c r="E6" s="24"/>
      <c r="F6" s="24" t="s">
        <v>47</v>
      </c>
      <c r="G6" s="27" t="s">
        <v>48</v>
      </c>
      <c r="H6" s="28" t="str">
        <f>_xlfn.DISPIMG("ID_A83134CC79754A058D83784664703AA3",1)</f>
        <v>=DISPIMG("ID_A83134CC79754A058D83784664703AA3",1)</v>
      </c>
      <c r="I6" s="28"/>
    </row>
    <row r="7" s="5" customFormat="1" ht="111" customHeight="1" spans="1:9">
      <c r="A7" s="24">
        <v>4</v>
      </c>
      <c r="B7" s="24" t="s">
        <v>23</v>
      </c>
      <c r="C7" s="24">
        <f>29.7-2.63</f>
        <v>27.07</v>
      </c>
      <c r="D7" s="25" t="s">
        <v>35</v>
      </c>
      <c r="E7" s="24"/>
      <c r="F7" s="24" t="s">
        <v>36</v>
      </c>
      <c r="G7" s="27" t="s">
        <v>49</v>
      </c>
      <c r="H7" s="28" t="str">
        <f>_xlfn.DISPIMG("ID_526D08AB3D2B48FABD3D3CD92741C33C",1)</f>
        <v>=DISPIMG("ID_526D08AB3D2B48FABD3D3CD92741C33C",1)</v>
      </c>
      <c r="I7" s="28"/>
    </row>
    <row r="8" s="6" customFormat="1" ht="104" customHeight="1" spans="1:9">
      <c r="A8" s="24">
        <v>5</v>
      </c>
      <c r="B8" s="24" t="s">
        <v>16</v>
      </c>
      <c r="C8" s="24">
        <v>2</v>
      </c>
      <c r="D8" s="25" t="s">
        <v>50</v>
      </c>
      <c r="E8" s="24"/>
      <c r="F8" s="26" t="s">
        <v>51</v>
      </c>
      <c r="G8" s="27" t="s">
        <v>52</v>
      </c>
      <c r="H8" s="28" t="str">
        <f>_xlfn.DISPIMG("ID_1CA49675DB934C159E86DC062D822027",1)</f>
        <v>=DISPIMG("ID_1CA49675DB934C159E86DC062D822027",1)</v>
      </c>
      <c r="I8" s="28"/>
    </row>
    <row r="9" s="6" customFormat="1" ht="112" customHeight="1" spans="1:9">
      <c r="A9" s="24">
        <v>6</v>
      </c>
      <c r="B9" s="24" t="s">
        <v>16</v>
      </c>
      <c r="C9" s="24">
        <v>2</v>
      </c>
      <c r="D9" s="25" t="s">
        <v>53</v>
      </c>
      <c r="E9" s="24"/>
      <c r="F9" s="24" t="s">
        <v>54</v>
      </c>
      <c r="G9" s="27" t="s">
        <v>52</v>
      </c>
      <c r="H9" s="28" t="str">
        <f>_xlfn.DISPIMG("ID_1CA49675DB934C159E86DC062D822027",1)</f>
        <v>=DISPIMG("ID_1CA49675DB934C159E86DC062D822027",1)</v>
      </c>
      <c r="I9" s="28"/>
    </row>
    <row r="10" s="7" customFormat="1" ht="254" customHeight="1" spans="1:9">
      <c r="A10" s="24">
        <v>7</v>
      </c>
      <c r="B10" s="31" t="s">
        <v>23</v>
      </c>
      <c r="C10" s="24">
        <v>2.63</v>
      </c>
      <c r="D10" s="25" t="s">
        <v>55</v>
      </c>
      <c r="E10" s="24"/>
      <c r="F10" s="32" t="s">
        <v>56</v>
      </c>
      <c r="G10" s="33" t="s">
        <v>57</v>
      </c>
      <c r="H10" s="28" t="str">
        <f>_xlfn.DISPIMG("ID_E738D860A3C8450C9B3F529B03A883F7",1)</f>
        <v>=DISPIMG("ID_E738D860A3C8450C9B3F529B03A883F7",1)</v>
      </c>
      <c r="I10" s="34"/>
    </row>
    <row r="11" s="7" customFormat="1" ht="192" customHeight="1" spans="1:9">
      <c r="A11" s="24">
        <v>8</v>
      </c>
      <c r="B11" s="31" t="s">
        <v>16</v>
      </c>
      <c r="C11" s="24">
        <v>5</v>
      </c>
      <c r="D11" s="35" t="s">
        <v>58</v>
      </c>
      <c r="E11" s="36"/>
      <c r="F11" s="31" t="s">
        <v>59</v>
      </c>
      <c r="G11" s="37" t="s">
        <v>60</v>
      </c>
      <c r="H11" s="34" t="str">
        <f>_xlfn.DISPIMG("ID_75392122CC4B477986ABF3972E813F8B",1)</f>
        <v>=DISPIMG("ID_75392122CC4B477986ABF3972E813F8B",1)</v>
      </c>
      <c r="I11" s="34"/>
    </row>
    <row r="12" s="7" customFormat="1" ht="252" customHeight="1" spans="1:9">
      <c r="A12" s="24">
        <v>9</v>
      </c>
      <c r="B12" s="31" t="s">
        <v>23</v>
      </c>
      <c r="C12" s="24">
        <f>1.8*0.9</f>
        <v>1.62</v>
      </c>
      <c r="D12" s="35" t="s">
        <v>61</v>
      </c>
      <c r="E12" s="36"/>
      <c r="F12" s="31" t="s">
        <v>62</v>
      </c>
      <c r="G12" s="37" t="s">
        <v>63</v>
      </c>
      <c r="H12" s="34" t="str">
        <f>_xlfn.DISPIMG("ID_7FFA10355A5B4DFAA662FBB80D63FD35",1)</f>
        <v>=DISPIMG("ID_7FFA10355A5B4DFAA662FBB80D63FD35",1)</v>
      </c>
      <c r="I12" s="34"/>
    </row>
    <row r="13" s="7" customFormat="1" ht="181" customHeight="1" spans="1:9">
      <c r="A13" s="24">
        <v>10</v>
      </c>
      <c r="B13" s="31" t="s">
        <v>64</v>
      </c>
      <c r="C13" s="24">
        <v>3.6</v>
      </c>
      <c r="D13" s="35" t="s">
        <v>65</v>
      </c>
      <c r="E13" s="36"/>
      <c r="F13" s="31" t="s">
        <v>59</v>
      </c>
      <c r="G13" s="37" t="s">
        <v>66</v>
      </c>
      <c r="H13" s="34" t="str">
        <f>_xlfn.DISPIMG("ID_E4F68B578B3A47EA928D666BF742BB49",1)</f>
        <v>=DISPIMG("ID_E4F68B578B3A47EA928D666BF742BB49",1)</v>
      </c>
      <c r="I13" s="34"/>
    </row>
    <row r="14" s="7" customFormat="1" ht="186" customHeight="1" spans="1:9">
      <c r="A14" s="24">
        <v>11</v>
      </c>
      <c r="B14" s="31" t="s">
        <v>16</v>
      </c>
      <c r="C14" s="24">
        <v>3</v>
      </c>
      <c r="D14" s="35" t="s">
        <v>67</v>
      </c>
      <c r="E14" s="36"/>
      <c r="F14" s="31" t="s">
        <v>59</v>
      </c>
      <c r="G14" s="37" t="s">
        <v>68</v>
      </c>
      <c r="H14" s="34" t="str">
        <f>_xlfn.DISPIMG("ID_8D1D74399F874DB0933D617C35D4E02D",1)</f>
        <v>=DISPIMG("ID_8D1D74399F874DB0933D617C35D4E02D",1)</v>
      </c>
      <c r="I14" s="34"/>
    </row>
    <row r="15" s="7" customFormat="1" ht="355" customHeight="1" spans="1:9">
      <c r="A15" s="38">
        <v>12</v>
      </c>
      <c r="B15" s="39" t="s">
        <v>16</v>
      </c>
      <c r="C15" s="38"/>
      <c r="D15" s="40" t="s">
        <v>69</v>
      </c>
      <c r="E15" s="38"/>
      <c r="F15" s="39" t="s">
        <v>70</v>
      </c>
      <c r="G15" s="41" t="s">
        <v>71</v>
      </c>
      <c r="H15" s="42" t="str">
        <f>_xlfn.DISPIMG("ID_0C6D238DAC8C444F96A2717A4CB3F459",1)</f>
        <v>=DISPIMG("ID_0C6D238DAC8C444F96A2717A4CB3F459",1)</v>
      </c>
      <c r="I15" s="42"/>
    </row>
    <row r="16" s="7" customFormat="1" ht="355" customHeight="1" spans="1:9">
      <c r="A16" s="38">
        <v>13</v>
      </c>
      <c r="B16" s="39" t="s">
        <v>72</v>
      </c>
      <c r="C16" s="38"/>
      <c r="D16" s="40" t="s">
        <v>73</v>
      </c>
      <c r="E16" s="38"/>
      <c r="F16" s="39" t="s">
        <v>74</v>
      </c>
      <c r="G16" s="41" t="s">
        <v>75</v>
      </c>
      <c r="H16" s="42" t="str">
        <f>_xlfn.DISPIMG("ID_7DFDE3EB23194046A8369B7D053F46D0",1)</f>
        <v>=DISPIMG("ID_7DFDE3EB23194046A8369B7D053F46D0",1)</v>
      </c>
      <c r="I16" s="42"/>
    </row>
    <row r="17" s="7" customFormat="1" ht="355" customHeight="1" spans="1:9">
      <c r="A17" s="38">
        <v>14</v>
      </c>
      <c r="B17" s="39" t="s">
        <v>76</v>
      </c>
      <c r="C17" s="38"/>
      <c r="D17" s="40" t="s">
        <v>77</v>
      </c>
      <c r="E17" s="38"/>
      <c r="F17" s="39" t="s">
        <v>78</v>
      </c>
      <c r="G17" s="41" t="s">
        <v>79</v>
      </c>
      <c r="H17" s="42" t="str">
        <f>_xlfn.DISPIMG("ID_8FA1FC6C8FB94A6A8CB7D77564C8E213",1)</f>
        <v>=DISPIMG("ID_8FA1FC6C8FB94A6A8CB7D77564C8E213",1)</v>
      </c>
      <c r="I17" s="42"/>
    </row>
    <row r="18" ht="11" customHeight="1"/>
  </sheetData>
  <autoFilter xmlns:etc="http://www.wps.cn/officeDocument/2017/etCustomData" ref="A2:I16" etc:filterBottomFollowUsedRange="0">
    <extLst/>
  </autoFilter>
  <mergeCells count="1">
    <mergeCell ref="A1:I1"/>
  </mergeCells>
  <pageMargins left="0.75" right="0.75" top="1" bottom="1" header="0.5" footer="0.5"/>
  <pageSetup paperSize="9" scale="4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XXXXXXX</vt:lpstr>
      <vt:lpstr>发热门诊一层PCR-实验室家具</vt:lpstr>
      <vt:lpstr>医疗综合楼检验科</vt:lpstr>
      <vt:lpstr>医疗综合楼病理科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A冯伟</cp:lastModifiedBy>
  <cp:revision>1</cp:revision>
  <dcterms:created xsi:type="dcterms:W3CDTF">2011-10-12T02:06:00Z</dcterms:created>
  <cp:lastPrinted>2017-04-26T06:32:00Z</cp:lastPrinted>
  <dcterms:modified xsi:type="dcterms:W3CDTF">2026-05-21T08:06:14Z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838EAD2523564CD0AAE426B257163187_13</vt:lpwstr>
  </property>
  <property fmtid="{D5CDD505-2E9C-101B-9397-08002B2CF9AE}" pid="4" name="CalculationRule">
    <vt:i4>0</vt:i4>
  </property>
</Properties>
</file>