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90" windowHeight="12375"/>
  </bookViews>
  <sheets>
    <sheet name="Sheet1" sheetId="1" r:id="rId1"/>
  </sheets>
  <definedNames>
    <definedName name="_xlnm._FilterDatabase" localSheetId="0" hidden="1">Sheet1!$A$2:$AO$37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" name="ID_2D4D935E7DC34F6F979E6E9B236765AD"/>
        <xdr:cNvPicPr/>
      </xdr:nvPicPr>
      <xdr:blipFill>
        <a:blip r:embed="rId1"/>
        <a:stretch>
          <a:fillRect/>
        </a:stretch>
      </xdr:blipFill>
      <xdr:spPr>
        <a:xfrm>
          <a:off x="10768965" y="51862355"/>
          <a:ext cx="4089400" cy="1371600"/>
        </a:xfrm>
        <a:prstGeom prst="rect">
          <a:avLst/>
        </a:prstGeom>
      </xdr:spPr>
    </xdr:pic>
  </etc:cellImage>
  <etc:cellImage>
    <xdr:pic>
      <xdr:nvPicPr>
        <xdr:cNvPr id="32" name="ID_81B9C4DC0C8E4C36BFCDC72F44F729D3"/>
        <xdr:cNvPicPr/>
      </xdr:nvPicPr>
      <xdr:blipFill>
        <a:blip r:embed="rId1"/>
        <a:stretch>
          <a:fillRect/>
        </a:stretch>
      </xdr:blipFill>
      <xdr:spPr>
        <a:xfrm>
          <a:off x="10823575" y="50323115"/>
          <a:ext cx="3999865" cy="1471930"/>
        </a:xfrm>
        <a:prstGeom prst="rect">
          <a:avLst/>
        </a:prstGeom>
      </xdr:spPr>
    </xdr:pic>
  </etc:cellImage>
  <etc:cellImage>
    <xdr:pic>
      <xdr:nvPicPr>
        <xdr:cNvPr id="2" name="ID_1BEB30782F5F41BD8CABE73071DCDB19"/>
        <xdr:cNvPicPr/>
      </xdr:nvPicPr>
      <xdr:blipFill>
        <a:blip r:embed="rId2"/>
        <a:stretch>
          <a:fillRect/>
        </a:stretch>
      </xdr:blipFill>
      <xdr:spPr>
        <a:xfrm>
          <a:off x="10826750" y="48742600"/>
          <a:ext cx="3926840" cy="1529080"/>
        </a:xfrm>
        <a:prstGeom prst="rect">
          <a:avLst/>
        </a:prstGeom>
      </xdr:spPr>
    </xdr:pic>
  </etc:cellImage>
  <etc:cellImage>
    <xdr:pic>
      <xdr:nvPicPr>
        <xdr:cNvPr id="31" name="ID_D4295AD35A264DFA82913778A217387E"/>
        <xdr:cNvPicPr/>
      </xdr:nvPicPr>
      <xdr:blipFill>
        <a:blip r:embed="rId3"/>
        <a:stretch>
          <a:fillRect/>
        </a:stretch>
      </xdr:blipFill>
      <xdr:spPr>
        <a:xfrm>
          <a:off x="10824845" y="48800385"/>
          <a:ext cx="4076065" cy="1450340"/>
        </a:xfrm>
        <a:prstGeom prst="rect">
          <a:avLst/>
        </a:prstGeom>
      </xdr:spPr>
    </xdr:pic>
  </etc:cellImage>
  <etc:cellImage>
    <xdr:pic>
      <xdr:nvPicPr>
        <xdr:cNvPr id="8" name="ID_F85B77AB882248CAB7053D1CCDA65B2E"/>
        <xdr:cNvPicPr/>
      </xdr:nvPicPr>
      <xdr:blipFill>
        <a:blip r:embed="rId4"/>
        <a:stretch>
          <a:fillRect/>
        </a:stretch>
      </xdr:blipFill>
      <xdr:spPr>
        <a:xfrm>
          <a:off x="10831195" y="47250985"/>
          <a:ext cx="4015105" cy="1423670"/>
        </a:xfrm>
        <a:prstGeom prst="rect">
          <a:avLst/>
        </a:prstGeom>
      </xdr:spPr>
    </xdr:pic>
  </etc:cellImage>
  <etc:cellImage>
    <xdr:pic>
      <xdr:nvPicPr>
        <xdr:cNvPr id="7" name="ID_C056711990A3452DA277F08FB03A4587"/>
        <xdr:cNvPicPr/>
      </xdr:nvPicPr>
      <xdr:blipFill>
        <a:blip r:embed="rId5"/>
        <a:stretch>
          <a:fillRect/>
        </a:stretch>
      </xdr:blipFill>
      <xdr:spPr>
        <a:xfrm>
          <a:off x="10748645" y="45692695"/>
          <a:ext cx="4066540" cy="1455420"/>
        </a:xfrm>
        <a:prstGeom prst="rect">
          <a:avLst/>
        </a:prstGeom>
      </xdr:spPr>
    </xdr:pic>
  </etc:cellImage>
  <etc:cellImage>
    <xdr:pic>
      <xdr:nvPicPr>
        <xdr:cNvPr id="3" name="ID_0A429182C6C843A7AE4DA6CCAD74A557"/>
        <xdr:cNvPicPr/>
      </xdr:nvPicPr>
      <xdr:blipFill>
        <a:blip r:embed="rId6"/>
        <a:stretch>
          <a:fillRect/>
        </a:stretch>
      </xdr:blipFill>
      <xdr:spPr>
        <a:xfrm>
          <a:off x="10761980" y="44167425"/>
          <a:ext cx="4110990" cy="1473200"/>
        </a:xfrm>
        <a:prstGeom prst="rect">
          <a:avLst/>
        </a:prstGeom>
      </xdr:spPr>
    </xdr:pic>
  </etc:cellImage>
  <etc:cellImage>
    <xdr:pic>
      <xdr:nvPicPr>
        <xdr:cNvPr id="29" name="ID_76CDA6BEA1A54982867009D9D727C011"/>
        <xdr:cNvPicPr/>
      </xdr:nvPicPr>
      <xdr:blipFill>
        <a:blip r:embed="rId6"/>
        <a:stretch>
          <a:fillRect/>
        </a:stretch>
      </xdr:blipFill>
      <xdr:spPr>
        <a:xfrm>
          <a:off x="10805160" y="42642155"/>
          <a:ext cx="4032885" cy="1450340"/>
        </a:xfrm>
        <a:prstGeom prst="rect">
          <a:avLst/>
        </a:prstGeom>
      </xdr:spPr>
    </xdr:pic>
  </etc:cellImage>
  <etc:cellImage>
    <xdr:pic>
      <xdr:nvPicPr>
        <xdr:cNvPr id="12" name="ID_9E535D988C054FB89FEAF4416E0A8A5A"/>
        <xdr:cNvPicPr/>
      </xdr:nvPicPr>
      <xdr:blipFill>
        <a:blip r:embed="rId7"/>
        <a:stretch>
          <a:fillRect/>
        </a:stretch>
      </xdr:blipFill>
      <xdr:spPr>
        <a:xfrm>
          <a:off x="10821035" y="41113710"/>
          <a:ext cx="4071620" cy="1435735"/>
        </a:xfrm>
        <a:prstGeom prst="rect">
          <a:avLst/>
        </a:prstGeom>
      </xdr:spPr>
    </xdr:pic>
  </etc:cellImage>
  <etc:cellImage>
    <xdr:pic>
      <xdr:nvPicPr>
        <xdr:cNvPr id="4" name="ID_5801217E627B4CD397D94B89C345D200"/>
        <xdr:cNvPicPr/>
      </xdr:nvPicPr>
      <xdr:blipFill>
        <a:blip r:embed="rId8"/>
        <a:stretch>
          <a:fillRect/>
        </a:stretch>
      </xdr:blipFill>
      <xdr:spPr>
        <a:xfrm>
          <a:off x="10799445" y="39563675"/>
          <a:ext cx="4062095" cy="1448435"/>
        </a:xfrm>
        <a:prstGeom prst="rect">
          <a:avLst/>
        </a:prstGeom>
      </xdr:spPr>
    </xdr:pic>
  </etc:cellImage>
  <etc:cellImage>
    <xdr:pic>
      <xdr:nvPicPr>
        <xdr:cNvPr id="11" name="ID_5BA58198C571450CA21BBF22514EB9D3"/>
        <xdr:cNvPicPr/>
      </xdr:nvPicPr>
      <xdr:blipFill>
        <a:blip r:embed="rId9"/>
        <a:stretch>
          <a:fillRect/>
        </a:stretch>
      </xdr:blipFill>
      <xdr:spPr>
        <a:xfrm>
          <a:off x="10757535" y="38019990"/>
          <a:ext cx="4138295" cy="1470660"/>
        </a:xfrm>
        <a:prstGeom prst="rect">
          <a:avLst/>
        </a:prstGeom>
      </xdr:spPr>
    </xdr:pic>
  </etc:cellImage>
  <etc:cellImage>
    <xdr:pic>
      <xdr:nvPicPr>
        <xdr:cNvPr id="6" name="ID_A6FDEFACA2BE47F59621B64104B16B20"/>
        <xdr:cNvPicPr/>
      </xdr:nvPicPr>
      <xdr:blipFill>
        <a:blip r:embed="rId9"/>
        <a:stretch>
          <a:fillRect/>
        </a:stretch>
      </xdr:blipFill>
      <xdr:spPr>
        <a:xfrm>
          <a:off x="10814050" y="36483290"/>
          <a:ext cx="4070985" cy="1452245"/>
        </a:xfrm>
        <a:prstGeom prst="rect">
          <a:avLst/>
        </a:prstGeom>
      </xdr:spPr>
    </xdr:pic>
  </etc:cellImage>
  <etc:cellImage>
    <xdr:pic>
      <xdr:nvPicPr>
        <xdr:cNvPr id="10" name="ID_2E40A86FA73D4E7AB513964EFEA349EC"/>
        <xdr:cNvPicPr/>
      </xdr:nvPicPr>
      <xdr:blipFill>
        <a:blip r:embed="rId10"/>
        <a:stretch>
          <a:fillRect/>
        </a:stretch>
      </xdr:blipFill>
      <xdr:spPr>
        <a:xfrm>
          <a:off x="10800080" y="34985960"/>
          <a:ext cx="4067175" cy="1396365"/>
        </a:xfrm>
        <a:prstGeom prst="rect">
          <a:avLst/>
        </a:prstGeom>
      </xdr:spPr>
    </xdr:pic>
  </etc:cellImage>
  <etc:cellImage>
    <xdr:pic>
      <xdr:nvPicPr>
        <xdr:cNvPr id="28" name="ID_E112A2F194BD4E4CBBA047A53E92E492"/>
        <xdr:cNvPicPr/>
      </xdr:nvPicPr>
      <xdr:blipFill>
        <a:blip r:embed="rId11"/>
        <a:stretch>
          <a:fillRect/>
        </a:stretch>
      </xdr:blipFill>
      <xdr:spPr>
        <a:xfrm>
          <a:off x="10777855" y="25715595"/>
          <a:ext cx="4101465" cy="1506220"/>
        </a:xfrm>
        <a:prstGeom prst="rect">
          <a:avLst/>
        </a:prstGeom>
      </xdr:spPr>
    </xdr:pic>
  </etc:cellImage>
  <etc:cellImage>
    <xdr:pic>
      <xdr:nvPicPr>
        <xdr:cNvPr id="27" name="ID_1DACBCB5ECC0463A992558948BAA7CFB"/>
        <xdr:cNvPicPr/>
      </xdr:nvPicPr>
      <xdr:blipFill>
        <a:blip r:embed="rId12"/>
        <a:stretch>
          <a:fillRect/>
        </a:stretch>
      </xdr:blipFill>
      <xdr:spPr>
        <a:xfrm>
          <a:off x="10746740" y="24176990"/>
          <a:ext cx="4150360" cy="1483995"/>
        </a:xfrm>
        <a:prstGeom prst="rect">
          <a:avLst/>
        </a:prstGeom>
      </xdr:spPr>
    </xdr:pic>
  </etc:cellImage>
  <etc:cellImage>
    <xdr:pic>
      <xdr:nvPicPr>
        <xdr:cNvPr id="26" name="ID_84C5865F616948F6B2560E6051C0F19E"/>
        <xdr:cNvPicPr/>
      </xdr:nvPicPr>
      <xdr:blipFill>
        <a:blip r:embed="rId13"/>
        <a:stretch>
          <a:fillRect/>
        </a:stretch>
      </xdr:blipFill>
      <xdr:spPr>
        <a:xfrm>
          <a:off x="10803255" y="22664420"/>
          <a:ext cx="4086225" cy="1467485"/>
        </a:xfrm>
        <a:prstGeom prst="rect">
          <a:avLst/>
        </a:prstGeom>
      </xdr:spPr>
    </xdr:pic>
  </etc:cellImage>
  <etc:cellImage>
    <xdr:pic>
      <xdr:nvPicPr>
        <xdr:cNvPr id="25" name="ID_1B22A51260C14F7CAFFCE6CC95AE4C32"/>
        <xdr:cNvPicPr/>
      </xdr:nvPicPr>
      <xdr:blipFill>
        <a:blip r:embed="rId14"/>
        <a:stretch>
          <a:fillRect/>
        </a:stretch>
      </xdr:blipFill>
      <xdr:spPr>
        <a:xfrm>
          <a:off x="10793095" y="21128355"/>
          <a:ext cx="4093210" cy="1444625"/>
        </a:xfrm>
        <a:prstGeom prst="rect">
          <a:avLst/>
        </a:prstGeom>
      </xdr:spPr>
    </xdr:pic>
  </etc:cellImage>
  <etc:cellImage>
    <xdr:pic>
      <xdr:nvPicPr>
        <xdr:cNvPr id="24" name="ID_9256A876E3ED4AD5A5DC3024D84220D9"/>
        <xdr:cNvPicPr/>
      </xdr:nvPicPr>
      <xdr:blipFill>
        <a:blip r:embed="rId15"/>
        <a:stretch>
          <a:fillRect/>
        </a:stretch>
      </xdr:blipFill>
      <xdr:spPr>
        <a:xfrm>
          <a:off x="10768330" y="19568160"/>
          <a:ext cx="4144010" cy="1517015"/>
        </a:xfrm>
        <a:prstGeom prst="rect">
          <a:avLst/>
        </a:prstGeom>
      </xdr:spPr>
    </xdr:pic>
  </etc:cellImage>
  <etc:cellImage>
    <xdr:pic>
      <xdr:nvPicPr>
        <xdr:cNvPr id="5" name="ID_88AA7D98F5924D2A95CABF0C4E238F8D"/>
        <xdr:cNvPicPr/>
      </xdr:nvPicPr>
      <xdr:blipFill>
        <a:blip r:embed="rId16"/>
        <a:stretch>
          <a:fillRect/>
        </a:stretch>
      </xdr:blipFill>
      <xdr:spPr>
        <a:xfrm>
          <a:off x="10801350" y="18065115"/>
          <a:ext cx="4092575" cy="1403985"/>
        </a:xfrm>
        <a:prstGeom prst="rect">
          <a:avLst/>
        </a:prstGeom>
      </xdr:spPr>
    </xdr:pic>
  </etc:cellImage>
  <etc:cellImage>
    <xdr:pic>
      <xdr:nvPicPr>
        <xdr:cNvPr id="22" name="ID_4DFC9299334044EDA48087D60BF41C47"/>
        <xdr:cNvPicPr/>
      </xdr:nvPicPr>
      <xdr:blipFill>
        <a:blip r:embed="rId17"/>
        <a:stretch>
          <a:fillRect/>
        </a:stretch>
      </xdr:blipFill>
      <xdr:spPr>
        <a:xfrm>
          <a:off x="10800080" y="16506825"/>
          <a:ext cx="4090035" cy="1468120"/>
        </a:xfrm>
        <a:prstGeom prst="rect">
          <a:avLst/>
        </a:prstGeom>
      </xdr:spPr>
    </xdr:pic>
  </etc:cellImage>
  <etc:cellImage>
    <xdr:pic>
      <xdr:nvPicPr>
        <xdr:cNvPr id="21" name="ID_447865C7B2704BA6B08B966FFE0534CE"/>
        <xdr:cNvPicPr/>
      </xdr:nvPicPr>
      <xdr:blipFill>
        <a:blip r:embed="rId18"/>
        <a:stretch>
          <a:fillRect/>
        </a:stretch>
      </xdr:blipFill>
      <xdr:spPr>
        <a:xfrm>
          <a:off x="10768965" y="14963140"/>
          <a:ext cx="4122420" cy="1453515"/>
        </a:xfrm>
        <a:prstGeom prst="rect">
          <a:avLst/>
        </a:prstGeom>
      </xdr:spPr>
    </xdr:pic>
  </etc:cellImage>
  <etc:cellImage>
    <xdr:pic>
      <xdr:nvPicPr>
        <xdr:cNvPr id="20" name="ID_7F627692465E45A4841DFBE79B0B8EE0"/>
        <xdr:cNvPicPr/>
      </xdr:nvPicPr>
      <xdr:blipFill>
        <a:blip r:embed="rId18"/>
        <a:stretch>
          <a:fillRect/>
        </a:stretch>
      </xdr:blipFill>
      <xdr:spPr>
        <a:xfrm>
          <a:off x="10768965" y="13427075"/>
          <a:ext cx="4089400" cy="1464310"/>
        </a:xfrm>
        <a:prstGeom prst="rect">
          <a:avLst/>
        </a:prstGeom>
      </xdr:spPr>
    </xdr:pic>
  </etc:cellImage>
  <etc:cellImage>
    <xdr:pic>
      <xdr:nvPicPr>
        <xdr:cNvPr id="19" name="ID_9440220529374BE38088004AF178B915"/>
        <xdr:cNvPicPr/>
      </xdr:nvPicPr>
      <xdr:blipFill>
        <a:blip r:embed="rId19"/>
        <a:stretch>
          <a:fillRect/>
        </a:stretch>
      </xdr:blipFill>
      <xdr:spPr>
        <a:xfrm>
          <a:off x="10748010" y="11950700"/>
          <a:ext cx="4157980" cy="1434465"/>
        </a:xfrm>
        <a:prstGeom prst="rect">
          <a:avLst/>
        </a:prstGeom>
      </xdr:spPr>
    </xdr:pic>
  </etc:cellImage>
  <etc:cellImage>
    <xdr:pic>
      <xdr:nvPicPr>
        <xdr:cNvPr id="18" name="ID_7F97A0A206F64E25B63C539ED438E609"/>
        <xdr:cNvPicPr/>
      </xdr:nvPicPr>
      <xdr:blipFill>
        <a:blip r:embed="rId20"/>
        <a:stretch>
          <a:fillRect/>
        </a:stretch>
      </xdr:blipFill>
      <xdr:spPr>
        <a:xfrm>
          <a:off x="10761980" y="10370185"/>
          <a:ext cx="4065270" cy="1467485"/>
        </a:xfrm>
        <a:prstGeom prst="rect">
          <a:avLst/>
        </a:prstGeom>
      </xdr:spPr>
    </xdr:pic>
  </etc:cellImage>
  <etc:cellImage>
    <xdr:pic>
      <xdr:nvPicPr>
        <xdr:cNvPr id="17" name="ID_F4A4DB1E7E564D178852EA0F2BC09692"/>
        <xdr:cNvPicPr/>
      </xdr:nvPicPr>
      <xdr:blipFill>
        <a:blip r:embed="rId21"/>
        <a:stretch>
          <a:fillRect/>
        </a:stretch>
      </xdr:blipFill>
      <xdr:spPr>
        <a:xfrm>
          <a:off x="10788015" y="8834120"/>
          <a:ext cx="4079875" cy="1466850"/>
        </a:xfrm>
        <a:prstGeom prst="rect">
          <a:avLst/>
        </a:prstGeom>
      </xdr:spPr>
    </xdr:pic>
  </etc:cellImage>
  <etc:cellImage>
    <xdr:pic>
      <xdr:nvPicPr>
        <xdr:cNvPr id="16" name="ID_604FCE9282264BB3B274A3C2E9FEACB2"/>
        <xdr:cNvPicPr/>
      </xdr:nvPicPr>
      <xdr:blipFill>
        <a:blip r:embed="rId22"/>
        <a:stretch>
          <a:fillRect/>
        </a:stretch>
      </xdr:blipFill>
      <xdr:spPr>
        <a:xfrm>
          <a:off x="10793095" y="7306945"/>
          <a:ext cx="4048125" cy="1444625"/>
        </a:xfrm>
        <a:prstGeom prst="rect">
          <a:avLst/>
        </a:prstGeom>
      </xdr:spPr>
    </xdr:pic>
  </etc:cellImage>
  <etc:cellImage>
    <xdr:pic>
      <xdr:nvPicPr>
        <xdr:cNvPr id="14" name="ID_9EE15633110441858ED4E4931B61FE41"/>
        <xdr:cNvPicPr/>
      </xdr:nvPicPr>
      <xdr:blipFill>
        <a:blip r:embed="rId23"/>
        <a:stretch>
          <a:fillRect/>
        </a:stretch>
      </xdr:blipFill>
      <xdr:spPr>
        <a:xfrm>
          <a:off x="10772140" y="1104900"/>
          <a:ext cx="4129405" cy="1476375"/>
        </a:xfrm>
        <a:prstGeom prst="rect">
          <a:avLst/>
        </a:prstGeom>
      </xdr:spPr>
    </xdr:pic>
  </etc:cellImage>
  <etc:cellImage>
    <xdr:pic>
      <xdr:nvPicPr>
        <xdr:cNvPr id="15" name="ID_F3C3225798A54AF895F47818C6758301"/>
        <xdr:cNvPicPr/>
      </xdr:nvPicPr>
      <xdr:blipFill>
        <a:blip r:embed="rId24"/>
        <a:stretch>
          <a:fillRect/>
        </a:stretch>
      </xdr:blipFill>
      <xdr:spPr>
        <a:xfrm>
          <a:off x="10768330" y="4234815"/>
          <a:ext cx="4127500" cy="14116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<sst xmlns="http://schemas.openxmlformats.org/spreadsheetml/2006/main" count="333" uniqueCount="161">
  <si>
    <r>
      <rPr>
        <sz val="22"/>
        <color rgb="FF000000"/>
        <rFont val="方正小标宋简体"/>
        <charset val="134"/>
      </rPr>
      <t>附件</t>
    </r>
    <r>
      <rPr>
        <sz val="22"/>
        <color rgb="FF000000"/>
        <rFont val="Times New Roman"/>
        <charset val="134"/>
      </rPr>
      <t>1</t>
    </r>
    <r>
      <rPr>
        <sz val="22"/>
        <color rgb="FF000000"/>
        <rFont val="宋体"/>
        <charset val="134"/>
      </rPr>
      <t>：</t>
    </r>
    <r>
      <rPr>
        <sz val="22"/>
        <color rgb="FF000000"/>
        <rFont val="方正小标宋简体"/>
        <charset val="134"/>
      </rPr>
      <t>江西畅行公司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年服务区空余经营空间一览表</t>
    </r>
  </si>
  <si>
    <t>序号</t>
  </si>
  <si>
    <t>管理单位</t>
  </si>
  <si>
    <t>服务区</t>
  </si>
  <si>
    <t>服务区所在路段</t>
  </si>
  <si>
    <t>闲置经营空间类型</t>
  </si>
  <si>
    <t>闲置经营空间所在路段方向</t>
  </si>
  <si>
    <t>闲置经营空间预估面积</t>
  </si>
  <si>
    <t>铺位编号</t>
  </si>
  <si>
    <t>简要示意图</t>
  </si>
  <si>
    <t>管理单位联系人</t>
  </si>
  <si>
    <t>管理单位联系电话</t>
  </si>
  <si>
    <t>服务区联系人</t>
  </si>
  <si>
    <t>服务区联系电话</t>
  </si>
  <si>
    <t>抚州分公司</t>
  </si>
  <si>
    <t>乐安服务区</t>
  </si>
  <si>
    <t>南韶高速昌宁段</t>
  </si>
  <si>
    <t>常规铺位</t>
  </si>
  <si>
    <t>南昌方向</t>
  </si>
  <si>
    <r>
      <rPr>
        <sz val="12"/>
        <color rgb="FF000000"/>
        <rFont val="Times New Roman"/>
        <charset val="134"/>
      </rPr>
      <t>18.7</t>
    </r>
    <r>
      <rPr>
        <sz val="12"/>
        <color rgb="FF000000"/>
        <rFont val="方正仿宋简体"/>
        <charset val="134"/>
      </rPr>
      <t>平方米</t>
    </r>
  </si>
  <si>
    <t>D-1-C06</t>
  </si>
  <si>
    <t>危志远</t>
  </si>
  <si>
    <t>邱健</t>
  </si>
  <si>
    <t>韶关方向</t>
  </si>
  <si>
    <t>X-1-C06</t>
  </si>
  <si>
    <t>上饶分公司</t>
  </si>
  <si>
    <t>上饶服务区</t>
  </si>
  <si>
    <t>沪昆高速梨温段</t>
  </si>
  <si>
    <t>上海方向</t>
  </si>
  <si>
    <r>
      <rPr>
        <sz val="12"/>
        <color rgb="FF000000"/>
        <rFont val="Times New Roman"/>
        <charset val="134"/>
      </rPr>
      <t>54</t>
    </r>
    <r>
      <rPr>
        <sz val="12"/>
        <color rgb="FF000000"/>
        <rFont val="方正仿宋简体"/>
        <charset val="134"/>
      </rPr>
      <t>平方米</t>
    </r>
  </si>
  <si>
    <t>N-1-C08</t>
  </si>
  <si>
    <t>颜思琪</t>
  </si>
  <si>
    <t>0791-83875375</t>
  </si>
  <si>
    <t>刘小琴</t>
  </si>
  <si>
    <t>昆明方向</t>
  </si>
  <si>
    <t>B-1-C08</t>
  </si>
  <si>
    <t>九江分公司</t>
  </si>
  <si>
    <t>修水服务区</t>
  </si>
  <si>
    <t>大广高速武吉段</t>
  </si>
  <si>
    <t>广州方向</t>
  </si>
  <si>
    <r>
      <rPr>
        <sz val="12"/>
        <rFont val="Times New Roman"/>
        <charset val="134"/>
      </rPr>
      <t>20</t>
    </r>
    <r>
      <rPr>
        <sz val="12"/>
        <rFont val="方正仿宋简体"/>
        <charset val="134"/>
      </rPr>
      <t>平方米</t>
    </r>
  </si>
  <si>
    <t>X-1-C07</t>
  </si>
  <si>
    <t>江李璇</t>
  </si>
  <si>
    <t>虞蓉</t>
  </si>
  <si>
    <t>大庆方向</t>
  </si>
  <si>
    <t>D-1-C07</t>
  </si>
  <si>
    <t>铜鼓服务区</t>
  </si>
  <si>
    <t>杭长高速奉铜段</t>
  </si>
  <si>
    <t>杭州方向</t>
  </si>
  <si>
    <r>
      <rPr>
        <sz val="12"/>
        <color rgb="FF000000"/>
        <rFont val="Times New Roman"/>
        <charset val="134"/>
      </rPr>
      <t>20.7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 xml:space="preserve">
260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 xml:space="preserve">
20</t>
    </r>
    <r>
      <rPr>
        <sz val="12"/>
        <color rgb="FF000000"/>
        <rFont val="方正仿宋简体"/>
        <charset val="134"/>
      </rPr>
      <t>平方米</t>
    </r>
  </si>
  <si>
    <t>N-1-C03
N-1-C04
N-1-C05</t>
  </si>
  <si>
    <t>徐烨</t>
  </si>
  <si>
    <t>长沙方向</t>
  </si>
  <si>
    <t>B-1-C03
B-1-C04
B-1-C05</t>
  </si>
  <si>
    <t>修水西服务区</t>
  </si>
  <si>
    <t>修平高速修平段</t>
  </si>
  <si>
    <t>平江方向</t>
  </si>
  <si>
    <r>
      <rPr>
        <sz val="12"/>
        <rFont val="Times New Roman"/>
        <charset val="134"/>
      </rPr>
      <t>17</t>
    </r>
    <r>
      <rPr>
        <sz val="12"/>
        <rFont val="方正仿宋简体"/>
        <charset val="134"/>
      </rPr>
      <t>平方米</t>
    </r>
  </si>
  <si>
    <t>N-1-C04</t>
  </si>
  <si>
    <t>张欢</t>
  </si>
  <si>
    <t>修水方向</t>
  </si>
  <si>
    <t>B-1-C04</t>
  </si>
  <si>
    <t>赣州分公司</t>
  </si>
  <si>
    <t>大余西服务区</t>
  </si>
  <si>
    <t>遂大高速遂川段</t>
  </si>
  <si>
    <t>单侧服务区</t>
  </si>
  <si>
    <r>
      <rPr>
        <sz val="12"/>
        <color rgb="FF000000"/>
        <rFont val="Times New Roman"/>
        <charset val="134"/>
      </rPr>
      <t>90</t>
    </r>
    <r>
      <rPr>
        <sz val="12"/>
        <color rgb="FF000000"/>
        <rFont val="方正仿宋简体"/>
        <charset val="134"/>
      </rPr>
      <t>平方米</t>
    </r>
  </si>
  <si>
    <t>C06</t>
  </si>
  <si>
    <t>陈丽珠</t>
  </si>
  <si>
    <t>陈猛</t>
  </si>
  <si>
    <t>南康北服务区</t>
  </si>
  <si>
    <t>大广高速泰赣段</t>
  </si>
  <si>
    <r>
      <rPr>
        <sz val="12"/>
        <color rgb="FF000000"/>
        <rFont val="Times New Roman"/>
        <charset val="134"/>
      </rPr>
      <t>125</t>
    </r>
    <r>
      <rPr>
        <sz val="12"/>
        <color rgb="FF000000"/>
        <rFont val="方正仿宋简体"/>
        <charset val="134"/>
      </rPr>
      <t>平方米</t>
    </r>
  </si>
  <si>
    <t>D-1-C02</t>
  </si>
  <si>
    <t>吴佳</t>
  </si>
  <si>
    <r>
      <rPr>
        <sz val="12"/>
        <color rgb="FF000000"/>
        <rFont val="Times New Roman"/>
        <charset val="134"/>
      </rPr>
      <t>150</t>
    </r>
    <r>
      <rPr>
        <sz val="12"/>
        <color rgb="FF000000"/>
        <rFont val="方正仿宋简体"/>
        <charset val="134"/>
      </rPr>
      <t>平方米</t>
    </r>
  </si>
  <si>
    <t>X-1-C05</t>
  </si>
  <si>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 xml:space="preserve">
1040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 xml:space="preserve">
2040</t>
    </r>
    <r>
      <rPr>
        <sz val="12"/>
        <color rgb="FF000000"/>
        <rFont val="方正仿宋简体"/>
        <charset val="134"/>
      </rPr>
      <t>平方米</t>
    </r>
  </si>
  <si>
    <t>D-2-C01
D-2-C02
D-2-C03</t>
  </si>
  <si>
    <r>
      <rPr>
        <sz val="12"/>
        <color rgb="FF000000"/>
        <rFont val="Times New Roman"/>
        <charset val="134"/>
      </rPr>
      <t>430</t>
    </r>
    <r>
      <rPr>
        <sz val="12"/>
        <color rgb="FF000000"/>
        <rFont val="方正仿宋简体"/>
        <charset val="134"/>
      </rPr>
      <t>平方米/个</t>
    </r>
  </si>
  <si>
    <t>X-2-C01
X-2-C02
X-2-C03
X-2-C04
X-2-C05
X-2-C06</t>
  </si>
  <si>
    <t>会昌服务区</t>
  </si>
  <si>
    <t>厦蓉高速瑞赣段</t>
  </si>
  <si>
    <t>成都方向</t>
  </si>
  <si>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简体"/>
        <charset val="134"/>
      </rPr>
      <t>平方米</t>
    </r>
  </si>
  <si>
    <t>B-1-C03</t>
  </si>
  <si>
    <t>唐伟</t>
  </si>
  <si>
    <t>厦门方向</t>
  </si>
  <si>
    <r>
      <rPr>
        <sz val="12"/>
        <color rgb="FF000000"/>
        <rFont val="Times New Roman"/>
        <charset val="134"/>
      </rPr>
      <t>200</t>
    </r>
    <r>
      <rPr>
        <sz val="12"/>
        <color rgb="FF000000"/>
        <rFont val="方正仿宋简体"/>
        <charset val="134"/>
      </rPr>
      <t>平方米</t>
    </r>
  </si>
  <si>
    <t>抚州东服务区</t>
  </si>
  <si>
    <t>抚州东外环高速段</t>
  </si>
  <si>
    <t>东昌高速方向</t>
  </si>
  <si>
    <r>
      <rPr>
        <sz val="12"/>
        <color rgb="FF000000"/>
        <rFont val="Times New Roman"/>
        <charset val="134"/>
      </rPr>
      <t>140</t>
    </r>
    <r>
      <rPr>
        <sz val="12"/>
        <color rgb="FF000000"/>
        <rFont val="方正仿宋简体"/>
        <charset val="134"/>
      </rPr>
      <t>平方米</t>
    </r>
  </si>
  <si>
    <t>D-1-C01</t>
  </si>
  <si>
    <t>暂无平面示意图，有需要请电话或服务区现场咨询</t>
  </si>
  <si>
    <r>
      <rPr>
        <sz val="12"/>
        <color rgb="FF000000"/>
        <rFont val="方正仿宋简体"/>
        <charset val="134"/>
      </rPr>
      <t>危志远</t>
    </r>
  </si>
  <si>
    <r>
      <rPr>
        <sz val="12"/>
        <color rgb="FF000000"/>
        <rFont val="方正仿宋简体"/>
        <charset val="134"/>
      </rPr>
      <t>徐鑫</t>
    </r>
  </si>
  <si>
    <t>抚吉高速方向</t>
  </si>
  <si>
    <t>X-1-C01</t>
  </si>
  <si>
    <t>吉安分公司</t>
  </si>
  <si>
    <t>上固服务区</t>
  </si>
  <si>
    <t>莆炎高速广吉段</t>
  </si>
  <si>
    <t>吉安方向</t>
  </si>
  <si>
    <r>
      <rPr>
        <sz val="12"/>
        <color rgb="FF000000"/>
        <rFont val="Times New Roman"/>
        <charset val="134"/>
      </rPr>
      <t>13</t>
    </r>
    <r>
      <rPr>
        <sz val="12"/>
        <color rgb="FF000000"/>
        <rFont val="方正仿宋简体"/>
        <charset val="134"/>
      </rPr>
      <t>平方米</t>
    </r>
  </si>
  <si>
    <t>N-1-C03</t>
  </si>
  <si>
    <t>胡守雄</t>
  </si>
  <si>
    <t>罗柏林</t>
  </si>
  <si>
    <t>广昌方向</t>
  </si>
  <si>
    <t>泰和北服务区</t>
  </si>
  <si>
    <r>
      <rPr>
        <sz val="12"/>
        <color rgb="FF000000"/>
        <rFont val="Times New Roman"/>
        <charset val="134"/>
      </rPr>
      <t>12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 xml:space="preserve">
12</t>
    </r>
    <r>
      <rPr>
        <sz val="12"/>
        <color rgb="FF000000"/>
        <rFont val="方正仿宋简体"/>
        <charset val="134"/>
      </rPr>
      <t>平方米</t>
    </r>
  </si>
  <si>
    <t>B-1-C02
B-1-C03</t>
  </si>
  <si>
    <t>李元发</t>
  </si>
  <si>
    <t>N-1-C02
N-1-C03</t>
  </si>
  <si>
    <t>宁都西服务区</t>
  </si>
  <si>
    <r>
      <rPr>
        <sz val="12"/>
        <color rgb="FF000000"/>
        <rFont val="Times New Roman"/>
        <charset val="134"/>
      </rPr>
      <t>15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仿宋简体"/>
        <charset val="134"/>
      </rPr>
      <t>个</t>
    </r>
  </si>
  <si>
    <t>D-1-C03
D-1-C04
D-1-C05
D-1-C07
D-1-C08</t>
  </si>
  <si>
    <t>万俊</t>
  </si>
  <si>
    <t>宁都方向</t>
  </si>
  <si>
    <r>
      <rPr>
        <sz val="12"/>
        <color rgb="FF000000"/>
        <rFont val="Times New Roman"/>
        <charset val="134"/>
      </rPr>
      <t>15</t>
    </r>
    <r>
      <rPr>
        <sz val="12"/>
        <color rgb="FF000000"/>
        <rFont val="方正仿宋简体"/>
        <charset val="134"/>
      </rPr>
      <t>平方米</t>
    </r>
  </si>
  <si>
    <t>X-1-C03
X-1-C04
X-1-C05
X-1-C07
X-1-C08</t>
  </si>
  <si>
    <t>井冈山服务区</t>
  </si>
  <si>
    <t>莆炎高速井睦段</t>
  </si>
  <si>
    <t>炎陵方向</t>
  </si>
  <si>
    <r>
      <rPr>
        <sz val="12"/>
        <color rgb="FF000000"/>
        <rFont val="Times New Roman"/>
        <charset val="134"/>
      </rPr>
      <t>20</t>
    </r>
    <r>
      <rPr>
        <sz val="12"/>
        <color rgb="FF000000"/>
        <rFont val="方正仿宋简体"/>
        <charset val="134"/>
      </rPr>
      <t>平方米</t>
    </r>
  </si>
  <si>
    <t>李榜桃</t>
  </si>
  <si>
    <t>莆田方向</t>
  </si>
  <si>
    <t>永新东服务区</t>
  </si>
  <si>
    <t>修大高速宜遂段</t>
  </si>
  <si>
    <t>大余方向</t>
  </si>
  <si>
    <r>
      <rPr>
        <sz val="12"/>
        <color rgb="FF000000"/>
        <rFont val="Times New Roman"/>
        <charset val="134"/>
      </rPr>
      <t>28</t>
    </r>
    <r>
      <rPr>
        <sz val="12"/>
        <color rgb="FF000000"/>
        <rFont val="方正仿宋简体"/>
        <charset val="134"/>
      </rPr>
      <t>平方米</t>
    </r>
  </si>
  <si>
    <t>严子楠</t>
  </si>
  <si>
    <t>遂川方向</t>
  </si>
  <si>
    <t>X-1-C02</t>
  </si>
  <si>
    <t>吉安服务区</t>
  </si>
  <si>
    <t>大广高速昌泰段</t>
  </si>
  <si>
    <r>
      <rPr>
        <sz val="12"/>
        <color rgb="FF000000"/>
        <rFont val="Times New Roman"/>
        <charset val="134"/>
      </rPr>
      <t>320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 xml:space="preserve">
163</t>
    </r>
    <r>
      <rPr>
        <sz val="12"/>
        <color rgb="FF000000"/>
        <rFont val="方正仿宋简体"/>
        <charset val="134"/>
      </rPr>
      <t>平方米</t>
    </r>
  </si>
  <si>
    <t>闲置
闲置</t>
  </si>
  <si>
    <t>张迎庆</t>
  </si>
  <si>
    <t>广东方向</t>
  </si>
  <si>
    <r>
      <rPr>
        <sz val="12"/>
        <color rgb="FF000000"/>
        <rFont val="Times New Roman"/>
        <charset val="134"/>
      </rPr>
      <t>63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 xml:space="preserve">
63</t>
    </r>
    <r>
      <rPr>
        <sz val="12"/>
        <color rgb="FF000000"/>
        <rFont val="方正仿宋简体"/>
        <charset val="134"/>
      </rPr>
      <t>平方米</t>
    </r>
  </si>
  <si>
    <t>景德镇分公司</t>
  </si>
  <si>
    <t>龙腾服务区</t>
  </si>
  <si>
    <t>德上高速祁婺段</t>
  </si>
  <si>
    <t>池州方向</t>
  </si>
  <si>
    <r>
      <rPr>
        <sz val="12"/>
        <color rgb="FF000000"/>
        <rFont val="方正仿宋简体"/>
        <charset val="134"/>
      </rPr>
      <t>合计约</t>
    </r>
    <r>
      <rPr>
        <sz val="12"/>
        <color rgb="FF000000"/>
        <rFont val="Times New Roman"/>
        <charset val="134"/>
      </rPr>
      <t>1350</t>
    </r>
    <r>
      <rPr>
        <sz val="12"/>
        <color rgb="FF000000"/>
        <rFont val="方正仿宋简体"/>
        <charset val="134"/>
      </rPr>
      <t>平方米</t>
    </r>
  </si>
  <si>
    <r>
      <rPr>
        <sz val="12"/>
        <color rgb="FF000000"/>
        <rFont val="Times New Roman"/>
        <charset val="134"/>
      </rPr>
      <t>N-1-C03</t>
    </r>
    <r>
      <rPr>
        <sz val="12"/>
        <color rgb="FF000000"/>
        <rFont val="方正仿宋简体"/>
        <charset val="134"/>
      </rPr>
      <t xml:space="preserve">
</t>
    </r>
    <r>
      <rPr>
        <sz val="12"/>
        <color rgb="FF000000"/>
        <rFont val="Times New Roman"/>
        <charset val="134"/>
      </rPr>
      <t>N-1-C04</t>
    </r>
    <r>
      <rPr>
        <sz val="12"/>
        <color rgb="FF000000"/>
        <rFont val="方正仿宋简体"/>
        <charset val="134"/>
      </rPr>
      <t xml:space="preserve">
</t>
    </r>
    <r>
      <rPr>
        <sz val="12"/>
        <color rgb="FF000000"/>
        <rFont val="Times New Roman"/>
        <charset val="134"/>
      </rPr>
      <t>N-1-C06</t>
    </r>
    <r>
      <rPr>
        <sz val="12"/>
        <color rgb="FF000000"/>
        <rFont val="方正仿宋简体"/>
        <charset val="134"/>
      </rPr>
      <t xml:space="preserve">
</t>
    </r>
    <r>
      <rPr>
        <sz val="12"/>
        <color rgb="FF000000"/>
        <rFont val="Times New Roman"/>
        <charset val="134"/>
      </rPr>
      <t>N-1-C07</t>
    </r>
    <r>
      <rPr>
        <sz val="12"/>
        <color rgb="FF000000"/>
        <rFont val="方正仿宋简体"/>
        <charset val="134"/>
      </rPr>
      <t xml:space="preserve">
</t>
    </r>
    <r>
      <rPr>
        <sz val="12"/>
        <color rgb="FF000000"/>
        <rFont val="Times New Roman"/>
        <charset val="134"/>
      </rPr>
      <t>N-1-C08</t>
    </r>
  </si>
  <si>
    <t>何佳骏</t>
  </si>
  <si>
    <t>罗骥</t>
  </si>
  <si>
    <t>宜春分公司</t>
  </si>
  <si>
    <t>仙女湖服务区</t>
  </si>
  <si>
    <r>
      <rPr>
        <sz val="12"/>
        <color rgb="FF000000"/>
        <rFont val="Times New Roman"/>
        <charset val="134"/>
      </rPr>
      <t>70</t>
    </r>
    <r>
      <rPr>
        <sz val="12"/>
        <color rgb="FF000000"/>
        <rFont val="方正仿宋简体"/>
        <charset val="134"/>
      </rPr>
      <t>平方米</t>
    </r>
  </si>
  <si>
    <t>卓佳</t>
  </si>
  <si>
    <t>王思琪</t>
  </si>
  <si>
    <t>南昌分公司</t>
  </si>
  <si>
    <t>峡江服务区</t>
  </si>
  <si>
    <t>樟吉高速昌泰段</t>
  </si>
  <si>
    <r>
      <rPr>
        <sz val="12"/>
        <color rgb="FF000000"/>
        <rFont val="Times New Roman"/>
        <charset val="134"/>
      </rPr>
      <t>39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 xml:space="preserve">
32</t>
    </r>
    <r>
      <rPr>
        <sz val="12"/>
        <color rgb="FF000000"/>
        <rFont val="方正仿宋简体"/>
        <charset val="134"/>
      </rPr>
      <t>平方米</t>
    </r>
    <r>
      <rPr>
        <sz val="12"/>
        <color rgb="FF000000"/>
        <rFont val="Times New Roman"/>
        <charset val="134"/>
      </rPr>
      <t xml:space="preserve">
28</t>
    </r>
    <r>
      <rPr>
        <sz val="12"/>
        <color rgb="FF000000"/>
        <rFont val="方正仿宋简体"/>
        <charset val="134"/>
      </rPr>
      <t>平方米</t>
    </r>
  </si>
  <si>
    <t>D-1-C09
D-1-C11
D-1-C12</t>
  </si>
  <si>
    <t>江思琪</t>
  </si>
  <si>
    <t>宋小刚</t>
  </si>
  <si>
    <t>X-1-C09
X-1-C11
X-1-C12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</si>
</sst>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2"/>
      <color rgb="FF000000"/>
      <name val="方正仿宋简体"/>
      <charset val="134"/>
    </font>
    <font>
      <sz val="11"/>
      <color rgb="FF000000"/>
      <name val="宋体"/>
      <charset val="134"/>
    </font>
    <font>
      <sz val="12"/>
      <color rgb="FF000000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png"/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pn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4" Type="http://schemas.openxmlformats.org/officeDocument/2006/relationships/image" Target="media/image25.png"/><Relationship Id="rId23" Type="http://schemas.openxmlformats.org/officeDocument/2006/relationships/image" Target="media/image24.jpe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4.pn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2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96520</xdr:colOff>
      <xdr:row>21</xdr:row>
      <xdr:rowOff>67310</xdr:rowOff>
    </xdr:from>
    <xdr:ext cx="4035425" cy="1409065"/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9236075" y="30369510"/>
          <a:ext cx="4035425" cy="1409065"/>
        </a:xfrm>
        <a:prstGeom prst="rect">
          <a:avLst/>
        </a:prstGeom>
      </xdr:spPr>
    </xdr:pic>
    <xdr:clientData/>
  </xdr:oneCellAnchor>
  <xdr:oneCellAnchor>
    <xdr:from>
      <xdr:col>8</xdr:col>
      <xdr:colOff>147320</xdr:colOff>
      <xdr:row>23</xdr:row>
      <xdr:rowOff>78740</xdr:rowOff>
    </xdr:from>
    <xdr:ext cx="3955415" cy="1373505"/>
    <xdr:pic>
      <xdr:nvPicPr>
        <xdr:cNvPr id="5" name="图片 4"/>
        <xdr:cNvPicPr/>
      </xdr:nvPicPr>
      <xdr:blipFill>
        <a:blip r:embed="rId2"/>
        <a:stretch>
          <a:fillRect/>
        </a:stretch>
      </xdr:blipFill>
      <xdr:spPr>
        <a:xfrm>
          <a:off x="9286875" y="33454340"/>
          <a:ext cx="3955415" cy="1373505"/>
        </a:xfrm>
        <a:prstGeom prst="rect">
          <a:avLst/>
        </a:prstGeom>
      </xdr:spPr>
    </xdr:pic>
    <xdr:clientData/>
  </xdr:oneCellAnchor>
  <xdr:oneCellAnchor>
    <xdr:from>
      <xdr:col>8</xdr:col>
      <xdr:colOff>120650</xdr:colOff>
      <xdr:row>22</xdr:row>
      <xdr:rowOff>78740</xdr:rowOff>
    </xdr:from>
    <xdr:ext cx="3979545" cy="1434465"/>
    <xdr:pic>
      <xdr:nvPicPr>
        <xdr:cNvPr id="9" name="图片 3"/>
        <xdr:cNvPicPr/>
      </xdr:nvPicPr>
      <xdr:blipFill>
        <a:blip r:embed="rId1"/>
        <a:stretch>
          <a:fillRect/>
        </a:stretch>
      </xdr:blipFill>
      <xdr:spPr>
        <a:xfrm>
          <a:off x="9260205" y="31917640"/>
          <a:ext cx="3979545" cy="14344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37"/>
  <sheetViews>
    <sheetView tabSelected="1" zoomScale="85" zoomScaleNormal="85" topLeftCell="A19" workbookViewId="0">
      <selection activeCell="K21" sqref="K21"/>
    </sheetView>
  </sheetViews>
  <sheetFormatPr defaultColWidth="9" defaultRowHeight="15" customHeight="1"/>
  <cols>
    <col min="1" max="1" width="8.16666666666667" style="3" customWidth="1"/>
    <col min="2" max="2" width="15.8333333333333" style="3" customWidth="1"/>
    <col min="3" max="3" width="15.6666666666667" style="3" customWidth="1"/>
    <col min="4" max="4" width="19.3333333333333" style="3" customWidth="1"/>
    <col min="5" max="5" width="11.3166666666667" style="3" customWidth="1"/>
    <col min="6" max="6" width="15.5833333333333" style="3" customWidth="1"/>
    <col min="7" max="7" width="15.875" style="3" customWidth="1"/>
    <col min="8" max="8" width="18.1666666666667" style="3" customWidth="1"/>
    <col min="9" max="9" width="54.7916666666667" style="3" customWidth="1"/>
    <col min="10" max="13" width="17.1666666666667" style="3" customWidth="1"/>
    <col min="14" max="41" width="9" style="3"/>
    <col min="42" max="16384" width="9" style="4"/>
  </cols>
  <sheetData>
    <row r="1" s="1" customFormat="1" ht="53" customHeight="1" spans="1:4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="1" customFormat="1" ht="34" customHeight="1" spans="1:4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="2" customFormat="1" ht="121" customHeight="1" spans="1:41">
      <c r="A3" s="9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2" t="s">
        <v>19</v>
      </c>
      <c r="H3" s="12" t="s">
        <v>20</v>
      </c>
      <c r="I3" s="13" t="str">
        <f>_xlfn.DISPIMG("ID_9EE15633110441858ED4E4931B61FE41",1)</f>
        <v>=DISPIMG("ID_9EE15633110441858ED4E4931B61FE41",1)</v>
      </c>
      <c r="J3" s="14" t="s">
        <v>21</v>
      </c>
      <c r="K3" s="12">
        <v>18702573964</v>
      </c>
      <c r="L3" s="14" t="s">
        <v>22</v>
      </c>
      <c r="M3" s="12">
        <v>13361689653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="2" customFormat="1" ht="121" customHeight="1" spans="1:41">
      <c r="A4" s="9">
        <v>2</v>
      </c>
      <c r="B4" s="10" t="s">
        <v>14</v>
      </c>
      <c r="C4" s="10" t="s">
        <v>15</v>
      </c>
      <c r="D4" s="10" t="s">
        <v>16</v>
      </c>
      <c r="E4" s="10" t="s">
        <v>17</v>
      </c>
      <c r="F4" s="15" t="s">
        <v>23</v>
      </c>
      <c r="G4" s="16" t="s">
        <v>19</v>
      </c>
      <c r="H4" s="16" t="s">
        <v>24</v>
      </c>
      <c r="I4" s="17" t="str">
        <f>_xlfn.DISPIMG("ID_9EE15633110441858ED4E4931B61FE41",1)</f>
        <v>=DISPIMG("ID_9EE15633110441858ED4E4931B61FE41",1)</v>
      </c>
      <c r="J4" s="18" t="s">
        <v>21</v>
      </c>
      <c r="K4" s="16">
        <v>18702573964</v>
      </c>
      <c r="L4" s="18" t="s">
        <v>22</v>
      </c>
      <c r="M4" s="16">
        <v>13361689653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="2" customFormat="1" ht="121" customHeight="1" spans="1:41">
      <c r="A5" s="9">
        <v>3</v>
      </c>
      <c r="B5" s="10" t="s">
        <v>25</v>
      </c>
      <c r="C5" s="10" t="s">
        <v>26</v>
      </c>
      <c r="D5" s="10" t="s">
        <v>27</v>
      </c>
      <c r="E5" s="10" t="s">
        <v>17</v>
      </c>
      <c r="F5" s="15" t="s">
        <v>28</v>
      </c>
      <c r="G5" s="16" t="s">
        <v>29</v>
      </c>
      <c r="H5" s="16" t="s">
        <v>30</v>
      </c>
      <c r="I5" s="17" t="str">
        <f>_xlfn.DISPIMG("ID_F3C3225798A54AF895F47818C6758301",1)</f>
        <v>=DISPIMG("ID_F3C3225798A54AF895F47818C6758301",1)</v>
      </c>
      <c r="J5" s="18" t="s">
        <v>31</v>
      </c>
      <c r="K5" s="16" t="s">
        <v>32</v>
      </c>
      <c r="L5" s="18" t="s">
        <v>33</v>
      </c>
      <c r="M5" s="16">
        <v>13407038566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="2" customFormat="1" ht="121" customHeight="1" spans="1:41">
      <c r="A6" s="9">
        <v>4</v>
      </c>
      <c r="B6" s="10" t="s">
        <v>25</v>
      </c>
      <c r="C6" s="10" t="s">
        <v>26</v>
      </c>
      <c r="D6" s="10" t="s">
        <v>27</v>
      </c>
      <c r="E6" s="10" t="s">
        <v>17</v>
      </c>
      <c r="F6" s="19" t="s">
        <v>34</v>
      </c>
      <c r="G6" s="20" t="s">
        <v>29</v>
      </c>
      <c r="H6" s="20" t="s">
        <v>35</v>
      </c>
      <c r="I6" s="21" t="str">
        <f>_xlfn.DISPIMG("ID_F3C3225798A54AF895F47818C6758301",1)</f>
        <v>=DISPIMG("ID_F3C3225798A54AF895F47818C6758301",1)</v>
      </c>
      <c r="J6" s="22" t="s">
        <v>31</v>
      </c>
      <c r="K6" s="20" t="s">
        <v>32</v>
      </c>
      <c r="L6" s="22" t="s">
        <v>33</v>
      </c>
      <c r="M6" s="20">
        <v>13407038566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="2" customFormat="1" ht="121" customHeight="1" spans="1:41">
      <c r="A7" s="9">
        <v>5</v>
      </c>
      <c r="B7" s="10" t="s">
        <v>36</v>
      </c>
      <c r="C7" s="10" t="s">
        <v>37</v>
      </c>
      <c r="D7" s="23" t="s">
        <v>38</v>
      </c>
      <c r="E7" s="10" t="s">
        <v>17</v>
      </c>
      <c r="F7" s="24" t="s">
        <v>39</v>
      </c>
      <c r="G7" s="25" t="s">
        <v>40</v>
      </c>
      <c r="H7" s="9" t="s">
        <v>41</v>
      </c>
      <c r="I7" s="9" t="str">
        <f>_xlfn.DISPIMG("ID_604FCE9282264BB3B274A3C2E9FEACB2",1)</f>
        <v>=DISPIMG("ID_604FCE9282264BB3B274A3C2E9FEACB2",1)</v>
      </c>
      <c r="J7" s="10" t="s">
        <v>42</v>
      </c>
      <c r="K7" s="9">
        <v>13607031981</v>
      </c>
      <c r="L7" s="24" t="s">
        <v>43</v>
      </c>
      <c r="M7" s="25">
        <v>18079237178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="2" customFormat="1" ht="121" customHeight="1" spans="1:41">
      <c r="A8" s="9">
        <v>6</v>
      </c>
      <c r="B8" s="10" t="s">
        <v>36</v>
      </c>
      <c r="C8" s="10" t="s">
        <v>37</v>
      </c>
      <c r="D8" s="23" t="s">
        <v>38</v>
      </c>
      <c r="E8" s="10" t="s">
        <v>17</v>
      </c>
      <c r="F8" s="24" t="s">
        <v>44</v>
      </c>
      <c r="G8" s="25" t="s">
        <v>40</v>
      </c>
      <c r="H8" s="9" t="s">
        <v>45</v>
      </c>
      <c r="I8" s="9" t="str">
        <f>_xlfn.DISPIMG("ID_F4A4DB1E7E564D178852EA0F2BC09692",1)</f>
        <v>=DISPIMG("ID_F4A4DB1E7E564D178852EA0F2BC09692",1)</v>
      </c>
      <c r="J8" s="10" t="s">
        <v>42</v>
      </c>
      <c r="K8" s="9">
        <v>13607031981</v>
      </c>
      <c r="L8" s="24" t="s">
        <v>43</v>
      </c>
      <c r="M8" s="25">
        <v>18079237178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="2" customFormat="1" ht="121" customHeight="1" spans="1:41">
      <c r="A9" s="9">
        <v>7</v>
      </c>
      <c r="B9" s="10" t="s">
        <v>36</v>
      </c>
      <c r="C9" s="10" t="s">
        <v>46</v>
      </c>
      <c r="D9" s="10" t="s">
        <v>47</v>
      </c>
      <c r="E9" s="10" t="s">
        <v>17</v>
      </c>
      <c r="F9" s="10" t="s">
        <v>48</v>
      </c>
      <c r="G9" s="9" t="s">
        <v>49</v>
      </c>
      <c r="H9" s="9" t="s">
        <v>50</v>
      </c>
      <c r="I9" s="9" t="str">
        <f>_xlfn.DISPIMG("ID_7F97A0A206F64E25B63C539ED438E609",1)</f>
        <v>=DISPIMG("ID_7F97A0A206F64E25B63C539ED438E609",1)</v>
      </c>
      <c r="J9" s="10" t="s">
        <v>42</v>
      </c>
      <c r="K9" s="9">
        <v>13607031981</v>
      </c>
      <c r="L9" s="10" t="s">
        <v>51</v>
      </c>
      <c r="M9" s="9">
        <v>13086158595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="2" customFormat="1" ht="121" customHeight="1" spans="1:41">
      <c r="A10" s="9">
        <v>8</v>
      </c>
      <c r="B10" s="10" t="s">
        <v>36</v>
      </c>
      <c r="C10" s="10" t="s">
        <v>46</v>
      </c>
      <c r="D10" s="10" t="s">
        <v>47</v>
      </c>
      <c r="E10" s="10" t="s">
        <v>17</v>
      </c>
      <c r="F10" s="10" t="s">
        <v>52</v>
      </c>
      <c r="G10" s="9" t="s">
        <v>49</v>
      </c>
      <c r="H10" s="9" t="s">
        <v>53</v>
      </c>
      <c r="I10" s="9" t="str">
        <f>_xlfn.DISPIMG("ID_9440220529374BE38088004AF178B915",1)</f>
        <v>=DISPIMG("ID_9440220529374BE38088004AF178B915",1)</v>
      </c>
      <c r="J10" s="10" t="s">
        <v>42</v>
      </c>
      <c r="K10" s="9">
        <v>13607031981</v>
      </c>
      <c r="L10" s="10" t="s">
        <v>51</v>
      </c>
      <c r="M10" s="9">
        <v>13086158595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="2" customFormat="1" ht="121" customHeight="1" spans="1:41">
      <c r="A11" s="9">
        <v>9</v>
      </c>
      <c r="B11" s="10" t="s">
        <v>36</v>
      </c>
      <c r="C11" s="10" t="s">
        <v>54</v>
      </c>
      <c r="D11" s="24" t="s">
        <v>55</v>
      </c>
      <c r="E11" s="24" t="s">
        <v>17</v>
      </c>
      <c r="F11" s="24" t="s">
        <v>56</v>
      </c>
      <c r="G11" s="25" t="s">
        <v>57</v>
      </c>
      <c r="H11" s="25" t="s">
        <v>58</v>
      </c>
      <c r="I11" s="9" t="str">
        <f>_xlfn.DISPIMG("ID_7F627692465E45A4841DFBE79B0B8EE0",1)</f>
        <v>=DISPIMG("ID_7F627692465E45A4841DFBE79B0B8EE0",1)</v>
      </c>
      <c r="J11" s="10" t="s">
        <v>42</v>
      </c>
      <c r="K11" s="9">
        <v>13607031981</v>
      </c>
      <c r="L11" s="24" t="s">
        <v>59</v>
      </c>
      <c r="M11" s="25">
        <v>15870898601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="2" customFormat="1" ht="121" customHeight="1" spans="1:41">
      <c r="A12" s="9">
        <v>10</v>
      </c>
      <c r="B12" s="10" t="s">
        <v>36</v>
      </c>
      <c r="C12" s="10" t="s">
        <v>54</v>
      </c>
      <c r="D12" s="24" t="s">
        <v>55</v>
      </c>
      <c r="E12" s="24" t="s">
        <v>17</v>
      </c>
      <c r="F12" s="24" t="s">
        <v>60</v>
      </c>
      <c r="G12" s="25" t="s">
        <v>57</v>
      </c>
      <c r="H12" s="25" t="s">
        <v>61</v>
      </c>
      <c r="I12" s="9" t="str">
        <f>_xlfn.DISPIMG("ID_447865C7B2704BA6B08B966FFE0534CE",1)</f>
        <v>=DISPIMG("ID_447865C7B2704BA6B08B966FFE0534CE",1)</v>
      </c>
      <c r="J12" s="10" t="s">
        <v>42</v>
      </c>
      <c r="K12" s="9">
        <v>13607031981</v>
      </c>
      <c r="L12" s="24" t="s">
        <v>59</v>
      </c>
      <c r="M12" s="25">
        <v>15870898601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="2" customFormat="1" ht="121" customHeight="1" spans="1:41">
      <c r="A13" s="9">
        <v>11</v>
      </c>
      <c r="B13" s="10" t="s">
        <v>62</v>
      </c>
      <c r="C13" s="10" t="s">
        <v>63</v>
      </c>
      <c r="D13" s="10" t="s">
        <v>64</v>
      </c>
      <c r="E13" s="10" t="s">
        <v>17</v>
      </c>
      <c r="F13" s="10" t="s">
        <v>65</v>
      </c>
      <c r="G13" s="9" t="s">
        <v>66</v>
      </c>
      <c r="H13" s="9" t="s">
        <v>67</v>
      </c>
      <c r="I13" s="9" t="str">
        <f>_xlfn.DISPIMG("ID_4DFC9299334044EDA48087D60BF41C47",1)</f>
        <v>=DISPIMG("ID_4DFC9299334044EDA48087D60BF41C47",1)</v>
      </c>
      <c r="J13" s="10" t="s">
        <v>68</v>
      </c>
      <c r="K13" s="9">
        <v>18679719809</v>
      </c>
      <c r="L13" s="10" t="s">
        <v>69</v>
      </c>
      <c r="M13" s="9">
        <v>18607931679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="2" customFormat="1" ht="121" customHeight="1" spans="1:41">
      <c r="A14" s="9">
        <v>12</v>
      </c>
      <c r="B14" s="10" t="s">
        <v>62</v>
      </c>
      <c r="C14" s="10" t="s">
        <v>70</v>
      </c>
      <c r="D14" s="26" t="s">
        <v>71</v>
      </c>
      <c r="E14" s="10" t="s">
        <v>17</v>
      </c>
      <c r="F14" s="10" t="s">
        <v>44</v>
      </c>
      <c r="G14" s="9" t="s">
        <v>72</v>
      </c>
      <c r="H14" s="9" t="s">
        <v>73</v>
      </c>
      <c r="I14" s="9" t="str">
        <f>_xlfn.DISPIMG("ID_88AA7D98F5924D2A95CABF0C4E238F8D",1)</f>
        <v>=DISPIMG("ID_88AA7D98F5924D2A95CABF0C4E238F8D",1)</v>
      </c>
      <c r="J14" s="10" t="s">
        <v>68</v>
      </c>
      <c r="K14" s="9">
        <v>18679719809</v>
      </c>
      <c r="L14" s="10" t="s">
        <v>74</v>
      </c>
      <c r="M14" s="9">
        <v>13576873363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="2" customFormat="1" ht="121" customHeight="1" spans="1:41">
      <c r="A15" s="9">
        <v>13</v>
      </c>
      <c r="B15" s="10" t="s">
        <v>62</v>
      </c>
      <c r="C15" s="10" t="s">
        <v>70</v>
      </c>
      <c r="D15" s="26" t="s">
        <v>71</v>
      </c>
      <c r="E15" s="10" t="s">
        <v>17</v>
      </c>
      <c r="F15" s="10" t="s">
        <v>39</v>
      </c>
      <c r="G15" s="9" t="s">
        <v>75</v>
      </c>
      <c r="H15" s="9" t="s">
        <v>76</v>
      </c>
      <c r="I15" s="9" t="str">
        <f>_xlfn.DISPIMG("ID_9256A876E3ED4AD5A5DC3024D84220D9",1)</f>
        <v>=DISPIMG("ID_9256A876E3ED4AD5A5DC3024D84220D9",1)</v>
      </c>
      <c r="J15" s="10" t="s">
        <v>68</v>
      </c>
      <c r="K15" s="9">
        <v>18679719809</v>
      </c>
      <c r="L15" s="10" t="s">
        <v>74</v>
      </c>
      <c r="M15" s="9">
        <v>13576873363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="2" customFormat="1" ht="121" customHeight="1" spans="1:41">
      <c r="A16" s="9">
        <v>14</v>
      </c>
      <c r="B16" s="10" t="s">
        <v>62</v>
      </c>
      <c r="C16" s="10" t="s">
        <v>70</v>
      </c>
      <c r="D16" s="26" t="s">
        <v>71</v>
      </c>
      <c r="E16" s="10" t="s">
        <v>17</v>
      </c>
      <c r="F16" s="10" t="s">
        <v>44</v>
      </c>
      <c r="G16" s="9" t="s">
        <v>77</v>
      </c>
      <c r="H16" s="9" t="s">
        <v>78</v>
      </c>
      <c r="I16" s="9" t="str">
        <f>_xlfn.DISPIMG("ID_1B22A51260C14F7CAFFCE6CC95AE4C32",1)</f>
        <v>=DISPIMG("ID_1B22A51260C14F7CAFFCE6CC95AE4C32",1)</v>
      </c>
      <c r="J16" s="10" t="s">
        <v>68</v>
      </c>
      <c r="K16" s="9">
        <v>18679719809</v>
      </c>
      <c r="L16" s="10" t="s">
        <v>74</v>
      </c>
      <c r="M16" s="9">
        <v>13576873363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="2" customFormat="1" ht="121" customHeight="1" spans="1:41">
      <c r="A17" s="9">
        <v>15</v>
      </c>
      <c r="B17" s="10" t="s">
        <v>62</v>
      </c>
      <c r="C17" s="10" t="s">
        <v>70</v>
      </c>
      <c r="D17" s="26" t="s">
        <v>71</v>
      </c>
      <c r="E17" s="10" t="s">
        <v>17</v>
      </c>
      <c r="F17" s="10" t="s">
        <v>39</v>
      </c>
      <c r="G17" s="9" t="s">
        <v>79</v>
      </c>
      <c r="H17" s="9" t="s">
        <v>80</v>
      </c>
      <c r="I17" s="9" t="str">
        <f>_xlfn.DISPIMG("ID_84C5865F616948F6B2560E6051C0F19E",1)</f>
        <v>=DISPIMG("ID_84C5865F616948F6B2560E6051C0F19E",1)</v>
      </c>
      <c r="J17" s="10" t="s">
        <v>68</v>
      </c>
      <c r="K17" s="9">
        <v>18679719809</v>
      </c>
      <c r="L17" s="10" t="s">
        <v>74</v>
      </c>
      <c r="M17" s="9">
        <v>13576873363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="2" customFormat="1" ht="121" customHeight="1" spans="1:41">
      <c r="A18" s="9">
        <v>16</v>
      </c>
      <c r="B18" s="10" t="s">
        <v>62</v>
      </c>
      <c r="C18" s="10" t="s">
        <v>81</v>
      </c>
      <c r="D18" s="26" t="s">
        <v>82</v>
      </c>
      <c r="E18" s="10" t="s">
        <v>17</v>
      </c>
      <c r="F18" s="10" t="s">
        <v>83</v>
      </c>
      <c r="G18" s="9" t="s">
        <v>84</v>
      </c>
      <c r="H18" s="9" t="s">
        <v>85</v>
      </c>
      <c r="I18" s="9" t="str">
        <f>_xlfn.DISPIMG("ID_1DACBCB5ECC0463A992558948BAA7CFB",1)</f>
        <v>=DISPIMG("ID_1DACBCB5ECC0463A992558948BAA7CFB",1)</v>
      </c>
      <c r="J18" s="10" t="s">
        <v>68</v>
      </c>
      <c r="K18" s="9">
        <v>18679719809</v>
      </c>
      <c r="L18" s="10" t="s">
        <v>86</v>
      </c>
      <c r="M18" s="9">
        <v>19970071022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="2" customFormat="1" ht="121" customHeight="1" spans="1:41">
      <c r="A19" s="9">
        <v>17</v>
      </c>
      <c r="B19" s="10" t="s">
        <v>62</v>
      </c>
      <c r="C19" s="10" t="s">
        <v>81</v>
      </c>
      <c r="D19" s="26" t="s">
        <v>82</v>
      </c>
      <c r="E19" s="10" t="s">
        <v>17</v>
      </c>
      <c r="F19" s="10" t="s">
        <v>87</v>
      </c>
      <c r="G19" s="9" t="s">
        <v>88</v>
      </c>
      <c r="H19" s="9" t="s">
        <v>58</v>
      </c>
      <c r="I19" s="9" t="str">
        <f>_xlfn.DISPIMG("ID_E112A2F194BD4E4CBBA047A53E92E492",1)</f>
        <v>=DISPIMG("ID_E112A2F194BD4E4CBBA047A53E92E492",1)</v>
      </c>
      <c r="J19" s="10" t="s">
        <v>68</v>
      </c>
      <c r="K19" s="9">
        <v>18679719809</v>
      </c>
      <c r="L19" s="10" t="s">
        <v>86</v>
      </c>
      <c r="M19" s="9">
        <v>19970071022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="2" customFormat="1" ht="121" customHeight="1" spans="1:41">
      <c r="A20" s="9">
        <v>18</v>
      </c>
      <c r="B20" s="10" t="s">
        <v>14</v>
      </c>
      <c r="C20" s="10" t="s">
        <v>89</v>
      </c>
      <c r="D20" s="10" t="s">
        <v>90</v>
      </c>
      <c r="E20" s="10" t="s">
        <v>17</v>
      </c>
      <c r="F20" s="10" t="s">
        <v>91</v>
      </c>
      <c r="G20" s="9" t="s">
        <v>92</v>
      </c>
      <c r="H20" s="9" t="s">
        <v>93</v>
      </c>
      <c r="I20" s="10" t="s">
        <v>94</v>
      </c>
      <c r="J20" s="9" t="s">
        <v>95</v>
      </c>
      <c r="K20" s="9">
        <v>18702573964</v>
      </c>
      <c r="L20" s="9" t="s">
        <v>96</v>
      </c>
      <c r="M20" s="27">
        <v>18079499773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="2" customFormat="1" ht="121" customHeight="1" spans="1:41">
      <c r="A21" s="9">
        <v>19</v>
      </c>
      <c r="B21" s="10" t="s">
        <v>14</v>
      </c>
      <c r="C21" s="10" t="s">
        <v>89</v>
      </c>
      <c r="D21" s="10" t="s">
        <v>90</v>
      </c>
      <c r="E21" s="10" t="s">
        <v>17</v>
      </c>
      <c r="F21" s="10" t="s">
        <v>97</v>
      </c>
      <c r="G21" s="9" t="s">
        <v>92</v>
      </c>
      <c r="H21" s="9" t="s">
        <v>98</v>
      </c>
      <c r="I21" s="10" t="s">
        <v>94</v>
      </c>
      <c r="J21" s="9" t="s">
        <v>95</v>
      </c>
      <c r="K21" s="9">
        <v>18702573964</v>
      </c>
      <c r="L21" s="9" t="s">
        <v>96</v>
      </c>
      <c r="M21" s="27">
        <v>18079499773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="2" customFormat="1" ht="121" customHeight="1" spans="1:41">
      <c r="A22" s="9">
        <v>20</v>
      </c>
      <c r="B22" s="10" t="s">
        <v>99</v>
      </c>
      <c r="C22" s="10" t="s">
        <v>100</v>
      </c>
      <c r="D22" s="10" t="s">
        <v>101</v>
      </c>
      <c r="E22" s="10" t="s">
        <v>17</v>
      </c>
      <c r="F22" s="10" t="s">
        <v>102</v>
      </c>
      <c r="G22" s="9" t="s">
        <v>103</v>
      </c>
      <c r="H22" s="9" t="s">
        <v>104</v>
      </c>
      <c r="I22" s="9"/>
      <c r="J22" s="10" t="s">
        <v>105</v>
      </c>
      <c r="K22" s="9">
        <v>18970645445</v>
      </c>
      <c r="L22" s="10" t="s">
        <v>106</v>
      </c>
      <c r="M22" s="9">
        <v>13317053338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="2" customFormat="1" ht="121" customHeight="1" spans="1:41">
      <c r="A23" s="9">
        <v>21</v>
      </c>
      <c r="B23" s="10" t="s">
        <v>99</v>
      </c>
      <c r="C23" s="10" t="s">
        <v>100</v>
      </c>
      <c r="D23" s="10" t="s">
        <v>101</v>
      </c>
      <c r="E23" s="10" t="s">
        <v>17</v>
      </c>
      <c r="F23" s="10" t="s">
        <v>107</v>
      </c>
      <c r="G23" s="9" t="s">
        <v>103</v>
      </c>
      <c r="H23" s="9" t="s">
        <v>85</v>
      </c>
      <c r="I23" s="9"/>
      <c r="J23" s="10" t="s">
        <v>105</v>
      </c>
      <c r="K23" s="9">
        <v>18970645445</v>
      </c>
      <c r="L23" s="10" t="s">
        <v>106</v>
      </c>
      <c r="M23" s="9">
        <v>13317053338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="2" customFormat="1" ht="121" customHeight="1" spans="1:41">
      <c r="A24" s="9">
        <v>22</v>
      </c>
      <c r="B24" s="10" t="s">
        <v>99</v>
      </c>
      <c r="C24" s="10" t="s">
        <v>108</v>
      </c>
      <c r="D24" s="10" t="s">
        <v>101</v>
      </c>
      <c r="E24" s="10" t="s">
        <v>17</v>
      </c>
      <c r="F24" s="10" t="s">
        <v>102</v>
      </c>
      <c r="G24" s="9" t="s">
        <v>109</v>
      </c>
      <c r="H24" s="9" t="s">
        <v>110</v>
      </c>
      <c r="I24" s="9"/>
      <c r="J24" s="10" t="s">
        <v>105</v>
      </c>
      <c r="K24" s="9">
        <v>18970645445</v>
      </c>
      <c r="L24" s="10" t="s">
        <v>111</v>
      </c>
      <c r="M24" s="9">
        <v>17707966393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="2" customFormat="1" ht="121" customHeight="1" spans="1:41">
      <c r="A25" s="9">
        <v>23</v>
      </c>
      <c r="B25" s="10" t="s">
        <v>99</v>
      </c>
      <c r="C25" s="10" t="s">
        <v>108</v>
      </c>
      <c r="D25" s="10" t="s">
        <v>101</v>
      </c>
      <c r="E25" s="10" t="s">
        <v>17</v>
      </c>
      <c r="F25" s="10" t="s">
        <v>107</v>
      </c>
      <c r="G25" s="9" t="s">
        <v>109</v>
      </c>
      <c r="H25" s="9" t="s">
        <v>112</v>
      </c>
      <c r="I25" s="9" t="str">
        <f>_xlfn.DISPIMG("ID_2E40A86FA73D4E7AB513964EFEA349EC",1)</f>
        <v>=DISPIMG("ID_2E40A86FA73D4E7AB513964EFEA349EC",1)</v>
      </c>
      <c r="J25" s="10" t="s">
        <v>105</v>
      </c>
      <c r="K25" s="9">
        <v>18970645445</v>
      </c>
      <c r="L25" s="10" t="s">
        <v>111</v>
      </c>
      <c r="M25" s="9">
        <v>17707966393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="2" customFormat="1" ht="121" customHeight="1" spans="1:41">
      <c r="A26" s="9">
        <v>24</v>
      </c>
      <c r="B26" s="10" t="s">
        <v>99</v>
      </c>
      <c r="C26" s="10" t="s">
        <v>113</v>
      </c>
      <c r="D26" s="10" t="s">
        <v>16</v>
      </c>
      <c r="E26" s="10" t="s">
        <v>17</v>
      </c>
      <c r="F26" s="10" t="s">
        <v>18</v>
      </c>
      <c r="G26" s="9" t="s">
        <v>114</v>
      </c>
      <c r="H26" s="9" t="s">
        <v>115</v>
      </c>
      <c r="I26" s="9" t="str">
        <f>_xlfn.DISPIMG("ID_A6FDEFACA2BE47F59621B64104B16B20",1)</f>
        <v>=DISPIMG("ID_A6FDEFACA2BE47F59621B64104B16B20",1)</v>
      </c>
      <c r="J26" s="10" t="s">
        <v>105</v>
      </c>
      <c r="K26" s="9">
        <v>18970645445</v>
      </c>
      <c r="L26" s="10" t="s">
        <v>116</v>
      </c>
      <c r="M26" s="9">
        <v>18979110677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="2" customFormat="1" ht="121" customHeight="1" spans="1:41">
      <c r="A27" s="9">
        <v>25</v>
      </c>
      <c r="B27" s="10" t="s">
        <v>99</v>
      </c>
      <c r="C27" s="10" t="s">
        <v>113</v>
      </c>
      <c r="D27" s="10" t="s">
        <v>16</v>
      </c>
      <c r="E27" s="10" t="s">
        <v>17</v>
      </c>
      <c r="F27" s="10" t="s">
        <v>117</v>
      </c>
      <c r="G27" s="9" t="s">
        <v>118</v>
      </c>
      <c r="H27" s="9" t="s">
        <v>119</v>
      </c>
      <c r="I27" s="28" t="str">
        <f>_xlfn.DISPIMG("ID_5BA58198C571450CA21BBF22514EB9D3",1)</f>
        <v>=DISPIMG("ID_5BA58198C571450CA21BBF22514EB9D3",1)</v>
      </c>
      <c r="J27" s="10" t="s">
        <v>105</v>
      </c>
      <c r="K27" s="9">
        <v>18970645445</v>
      </c>
      <c r="L27" s="10" t="s">
        <v>116</v>
      </c>
      <c r="M27" s="9">
        <v>18979110677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="2" customFormat="1" ht="121" customHeight="1" spans="1:41">
      <c r="A28" s="9">
        <v>26</v>
      </c>
      <c r="B28" s="10" t="s">
        <v>99</v>
      </c>
      <c r="C28" s="10" t="s">
        <v>120</v>
      </c>
      <c r="D28" s="10" t="s">
        <v>121</v>
      </c>
      <c r="E28" s="10" t="s">
        <v>17</v>
      </c>
      <c r="F28" s="10" t="s">
        <v>122</v>
      </c>
      <c r="G28" s="9" t="s">
        <v>123</v>
      </c>
      <c r="H28" s="9" t="s">
        <v>61</v>
      </c>
      <c r="I28" s="28" t="str">
        <f>_xlfn.DISPIMG("ID_5801217E627B4CD397D94B89C345D200",1)</f>
        <v>=DISPIMG("ID_5801217E627B4CD397D94B89C345D200",1)</v>
      </c>
      <c r="J28" s="10" t="s">
        <v>105</v>
      </c>
      <c r="K28" s="9">
        <v>18970645445</v>
      </c>
      <c r="L28" s="10" t="s">
        <v>124</v>
      </c>
      <c r="M28" s="9">
        <v>13807960343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="2" customFormat="1" ht="121" customHeight="1" spans="1:41">
      <c r="A29" s="9">
        <v>27</v>
      </c>
      <c r="B29" s="10" t="s">
        <v>99</v>
      </c>
      <c r="C29" s="10" t="s">
        <v>120</v>
      </c>
      <c r="D29" s="10" t="s">
        <v>121</v>
      </c>
      <c r="E29" s="10" t="s">
        <v>17</v>
      </c>
      <c r="F29" s="10" t="s">
        <v>125</v>
      </c>
      <c r="G29" s="9" t="s">
        <v>123</v>
      </c>
      <c r="H29" s="9" t="s">
        <v>58</v>
      </c>
      <c r="I29" s="9" t="str">
        <f>_xlfn.DISPIMG("ID_9E535D988C054FB89FEAF4416E0A8A5A",1)</f>
        <v>=DISPIMG("ID_9E535D988C054FB89FEAF4416E0A8A5A",1)</v>
      </c>
      <c r="J29" s="10" t="s">
        <v>105</v>
      </c>
      <c r="K29" s="9">
        <v>18970645445</v>
      </c>
      <c r="L29" s="10" t="s">
        <v>124</v>
      </c>
      <c r="M29" s="9">
        <v>13807960343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="2" customFormat="1" ht="121" customHeight="1" spans="1:41">
      <c r="A30" s="9">
        <v>28</v>
      </c>
      <c r="B30" s="10" t="s">
        <v>99</v>
      </c>
      <c r="C30" s="10" t="s">
        <v>126</v>
      </c>
      <c r="D30" s="10" t="s">
        <v>127</v>
      </c>
      <c r="E30" s="10" t="s">
        <v>17</v>
      </c>
      <c r="F30" s="10" t="s">
        <v>128</v>
      </c>
      <c r="G30" s="9" t="s">
        <v>129</v>
      </c>
      <c r="H30" s="9" t="s">
        <v>73</v>
      </c>
      <c r="I30" s="9" t="str">
        <f>_xlfn.DISPIMG("ID_76CDA6BEA1A54982867009D9D727C011",1)</f>
        <v>=DISPIMG("ID_76CDA6BEA1A54982867009D9D727C011",1)</v>
      </c>
      <c r="J30" s="10" t="s">
        <v>105</v>
      </c>
      <c r="K30" s="9">
        <v>18970645445</v>
      </c>
      <c r="L30" s="10" t="s">
        <v>130</v>
      </c>
      <c r="M30" s="9">
        <v>18679691898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="2" customFormat="1" ht="121" customHeight="1" spans="1:41">
      <c r="A31" s="9">
        <v>29</v>
      </c>
      <c r="B31" s="10" t="s">
        <v>99</v>
      </c>
      <c r="C31" s="10" t="s">
        <v>126</v>
      </c>
      <c r="D31" s="10" t="s">
        <v>127</v>
      </c>
      <c r="E31" s="10" t="s">
        <v>17</v>
      </c>
      <c r="F31" s="10" t="s">
        <v>131</v>
      </c>
      <c r="G31" s="9" t="s">
        <v>129</v>
      </c>
      <c r="H31" s="9" t="s">
        <v>132</v>
      </c>
      <c r="I31" s="9" t="str">
        <f>_xlfn.DISPIMG("ID_0A429182C6C843A7AE4DA6CCAD74A557",1)</f>
        <v>=DISPIMG("ID_0A429182C6C843A7AE4DA6CCAD74A557",1)</v>
      </c>
      <c r="J31" s="10" t="s">
        <v>105</v>
      </c>
      <c r="K31" s="9">
        <v>18970645445</v>
      </c>
      <c r="L31" s="10" t="s">
        <v>130</v>
      </c>
      <c r="M31" s="9">
        <v>18679691898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="2" customFormat="1" ht="121" customHeight="1" spans="1:41">
      <c r="A32" s="9">
        <v>30</v>
      </c>
      <c r="B32" s="10" t="s">
        <v>99</v>
      </c>
      <c r="C32" s="10" t="s">
        <v>133</v>
      </c>
      <c r="D32" s="24" t="s">
        <v>134</v>
      </c>
      <c r="E32" s="10" t="s">
        <v>17</v>
      </c>
      <c r="F32" s="10" t="s">
        <v>18</v>
      </c>
      <c r="G32" s="9" t="s">
        <v>135</v>
      </c>
      <c r="H32" s="10" t="s">
        <v>136</v>
      </c>
      <c r="I32" s="9" t="str">
        <f>_xlfn.DISPIMG("ID_C056711990A3452DA277F08FB03A4587",1)</f>
        <v>=DISPIMG("ID_C056711990A3452DA277F08FB03A4587",1)</v>
      </c>
      <c r="J32" s="10" t="s">
        <v>105</v>
      </c>
      <c r="K32" s="9">
        <v>18970645445</v>
      </c>
      <c r="L32" s="10" t="s">
        <v>137</v>
      </c>
      <c r="M32" s="9">
        <v>15179220068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="2" customFormat="1" ht="121" customHeight="1" spans="1:41">
      <c r="A33" s="9">
        <v>31</v>
      </c>
      <c r="B33" s="10" t="s">
        <v>99</v>
      </c>
      <c r="C33" s="10" t="s">
        <v>133</v>
      </c>
      <c r="D33" s="24" t="s">
        <v>134</v>
      </c>
      <c r="E33" s="10" t="s">
        <v>17</v>
      </c>
      <c r="F33" s="10" t="s">
        <v>138</v>
      </c>
      <c r="G33" s="9" t="s">
        <v>139</v>
      </c>
      <c r="H33" s="10" t="s">
        <v>136</v>
      </c>
      <c r="I33" s="9" t="str">
        <f>_xlfn.DISPIMG("ID_F85B77AB882248CAB7053D1CCDA65B2E",1)</f>
        <v>=DISPIMG("ID_F85B77AB882248CAB7053D1CCDA65B2E",1)</v>
      </c>
      <c r="J33" s="10" t="s">
        <v>105</v>
      </c>
      <c r="K33" s="9">
        <v>18970645445</v>
      </c>
      <c r="L33" s="10" t="s">
        <v>137</v>
      </c>
      <c r="M33" s="9">
        <v>15179220068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="2" customFormat="1" ht="121" customHeight="1" spans="1:41">
      <c r="A34" s="9">
        <v>32</v>
      </c>
      <c r="B34" s="10" t="s">
        <v>140</v>
      </c>
      <c r="C34" s="10" t="s">
        <v>141</v>
      </c>
      <c r="D34" s="24" t="s">
        <v>142</v>
      </c>
      <c r="E34" s="10" t="s">
        <v>17</v>
      </c>
      <c r="F34" s="10" t="s">
        <v>143</v>
      </c>
      <c r="G34" s="10" t="s">
        <v>144</v>
      </c>
      <c r="H34" s="9" t="s">
        <v>145</v>
      </c>
      <c r="I34" s="9" t="str">
        <f>_xlfn.DISPIMG("ID_D4295AD35A264DFA82913778A217387E",1)</f>
        <v>=DISPIMG("ID_D4295AD35A264DFA82913778A217387E",1)</v>
      </c>
      <c r="J34" s="10" t="s">
        <v>146</v>
      </c>
      <c r="K34" s="9">
        <v>17370188470</v>
      </c>
      <c r="L34" s="10" t="s">
        <v>147</v>
      </c>
      <c r="M34" s="9">
        <v>18607939124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="2" customFormat="1" ht="121" customHeight="1" spans="1:41">
      <c r="A35" s="9">
        <v>33</v>
      </c>
      <c r="B35" s="10" t="s">
        <v>148</v>
      </c>
      <c r="C35" s="10" t="s">
        <v>149</v>
      </c>
      <c r="D35" s="10" t="s">
        <v>38</v>
      </c>
      <c r="E35" s="10" t="s">
        <v>17</v>
      </c>
      <c r="F35" s="10" t="s">
        <v>39</v>
      </c>
      <c r="G35" s="9" t="s">
        <v>150</v>
      </c>
      <c r="H35" s="9" t="s">
        <v>76</v>
      </c>
      <c r="I35" s="9" t="str">
        <f>_xlfn.DISPIMG("ID_1BEB30782F5F41BD8CABE73071DCDB19",1)</f>
        <v>=DISPIMG("ID_1BEB30782F5F41BD8CABE73071DCDB19",1)</v>
      </c>
      <c r="J35" s="10" t="s">
        <v>151</v>
      </c>
      <c r="K35" s="9">
        <v>13767508401</v>
      </c>
      <c r="L35" s="10" t="s">
        <v>152</v>
      </c>
      <c r="M35" s="9">
        <v>18079293788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ht="121" customHeight="1" spans="1:41">
      <c r="A36" s="9">
        <v>34</v>
      </c>
      <c r="B36" s="10" t="s">
        <v>153</v>
      </c>
      <c r="C36" s="10" t="s">
        <v>154</v>
      </c>
      <c r="D36" s="10" t="s">
        <v>155</v>
      </c>
      <c r="E36" s="10" t="s">
        <v>17</v>
      </c>
      <c r="F36" s="10" t="s">
        <v>18</v>
      </c>
      <c r="G36" s="9" t="s">
        <v>156</v>
      </c>
      <c r="H36" s="9" t="s">
        <v>157</v>
      </c>
      <c r="I36" s="9" t="str">
        <f>_xlfn.DISPIMG("ID_81B9C4DC0C8E4C36BFCDC72F44F729D3",1)</f>
        <v>=DISPIMG("ID_81B9C4DC0C8E4C36BFCDC72F44F729D3",1)</v>
      </c>
      <c r="J36" s="10" t="s">
        <v>158</v>
      </c>
      <c r="K36" s="9">
        <v>15879257119</v>
      </c>
      <c r="L36" s="10" t="s">
        <v>159</v>
      </c>
      <c r="M36" s="9">
        <v>15949638666</v>
      </c>
    </row>
    <row r="37" ht="121" customHeight="1" spans="1:41">
      <c r="A37" s="9">
        <v>35</v>
      </c>
      <c r="B37" s="10" t="s">
        <v>153</v>
      </c>
      <c r="C37" s="10" t="s">
        <v>154</v>
      </c>
      <c r="D37" s="10" t="s">
        <v>155</v>
      </c>
      <c r="E37" s="10" t="s">
        <v>17</v>
      </c>
      <c r="F37" s="10" t="s">
        <v>102</v>
      </c>
      <c r="G37" s="9" t="s">
        <v>156</v>
      </c>
      <c r="H37" s="9" t="s">
        <v>160</v>
      </c>
      <c r="I37" s="9" t="str">
        <f>_xlfn.DISPIMG("ID_2D4D935E7DC34F6F979E6E9B236765AD",1)</f>
        <v>=DISPIMG("ID_2D4D935E7DC34F6F979E6E9B236765AD",1)</v>
      </c>
      <c r="J37" s="10" t="s">
        <v>158</v>
      </c>
      <c r="K37" s="9">
        <v>15879257119</v>
      </c>
      <c r="L37" s="10" t="s">
        <v>159</v>
      </c>
      <c r="M37" s="9">
        <v>15949638666</v>
      </c>
    </row>
  </sheetData>
  <autoFilter xmlns:etc="http://www.wps.cn/officeDocument/2017/etCustomData" ref="A2:AO37" etc:filterBottomFollowUsedRange="0">
    <extLst/>
  </autoFilter>
  <mergeCells count="1">
    <mergeCell ref="A1:M1"/>
  </mergeCells>
  <dataValidations count="1">
    <dataValidation type="list" allowBlank="1" showInputMessage="1" showErrorMessage="1" sqref="E3:E37">
      <formula1>"常规铺位,特殊空间,备选区域"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47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玥玥</cp:lastModifiedBy>
  <dcterms:created xsi:type="dcterms:W3CDTF">2006-09-16T00:00:00Z</dcterms:created>
  <dcterms:modified xsi:type="dcterms:W3CDTF">2026-05-26T04:01:35Z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225C9B709AF04647B4F08FC6906F2032_12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