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<sst xmlns="http://schemas.openxmlformats.org/spreadsheetml/2006/main" count="30" uniqueCount="27">
  <si>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工程预算书</t>
  </si>
  <si>
    <t>工程名称：儿童康复中心房间拆除隔墙零星维修工程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</si>
  <si>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</si>
  <si>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</si>
  <si>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</si>
  <si>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</si>
  <si>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</si>
  <si>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</si>
  <si>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</si>
  <si>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</si>
  <si>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</si>
  <si>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</si>
  <si>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</si>
  <si>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</si>
  <si>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</si>
  <si>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</si>
  <si>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搬移家具
1.开工前搬移家具至科室指定位置放好；
2.完工后将家具搬回原位；
3.家具较重，至少需2人协作。</t>
  </si>
  <si>
    <t>项</t>
  </si>
  <si>
    <t>壁挂空调（内机）移位安装
1.含铜管拆装。</t>
  </si>
  <si>
    <t>台</t>
  </si>
  <si>
    <t>空调插座位置移装</t>
  </si>
  <si>
    <t>拆除轻钢龙骨隔墙
1.高4m*长4m*厚0.1m；
2.含地面保护、修补地面、修补吊顶；
3.含清理，装袋，归堆</t>
  </si>
  <si>
    <t>㎡</t>
  </si>
  <si>
    <t>玻璃镜子
1.尺寸：2400mm高*6000mm长*5mm厚（分5块）
2.带装饰边框；含打孔；
3.基层9厘阻燃板；打结构胶安装；</t>
  </si>
  <si>
    <t>拆装肋木架
1.共10个
2.含玻璃打孔，地面打孔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</si>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</sst>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 applyBorder="0"/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2"/>
  <sheetViews>
    <sheetView tabSelected="1" zoomScale="85" zoomScaleNormal="85" topLeftCell="B6" workbookViewId="0">
      <selection activeCell="R9" sqref="R9"/>
    </sheetView>
  </sheetViews>
  <sheetFormatPr defaultColWidth="9" defaultRowHeight="14"/>
  <cols>
    <col min="1" max="1" width="9" style="1"/>
    <col min="2" max="2" width="4.45454545454545" style="1" customWidth="1"/>
    <col min="3" max="3" width="12.1818181818182" style="1" customWidth="1"/>
    <col min="4" max="4" width="31.5454545454545" style="1" customWidth="1"/>
    <col min="5" max="5" width="4.45454545454545" style="1" customWidth="1"/>
    <col min="6" max="6" width="6.36363636363636" style="1" customWidth="1"/>
    <col min="7" max="7" width="8.27272727272727" style="1" customWidth="1"/>
    <col min="8" max="8" width="11.5454545454545" style="2" customWidth="1"/>
    <col min="9" max="10" width="8.09090909090909" style="1" customWidth="1"/>
    <col min="11" max="12" width="6.90909090909091" style="1" customWidth="1"/>
    <col min="13" max="13" width="7.27272727272727" style="1" customWidth="1"/>
    <col min="14" max="14" width="6.90909090909091" style="1" customWidth="1"/>
    <col min="15" max="16384" width="9" style="1"/>
  </cols>
  <sheetData>
    <row r="1" ht="32" customHeight="1" spans="2:14">
      <c r="B1" s="3" t="s">
        <v>0</v>
      </c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ht="32" customHeight="1" spans="2:14">
      <c r="B2" s="5" t="s">
        <v>1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 ht="32" customHeight="1" spans="2:14"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/>
      <c r="K3" s="10"/>
      <c r="L3" s="10"/>
      <c r="M3" s="10"/>
      <c r="N3" s="11"/>
    </row>
    <row r="4" ht="32" customHeight="1" spans="2:14">
      <c r="B4" s="7"/>
      <c r="C4" s="12"/>
      <c r="D4" s="7"/>
      <c r="E4" s="7"/>
      <c r="F4" s="7"/>
      <c r="G4" s="12"/>
      <c r="H4" s="9"/>
      <c r="I4" s="11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ht="57" customHeight="1" spans="2:14">
      <c r="B5" s="14">
        <v>1</v>
      </c>
      <c r="C5" s="15"/>
      <c r="D5" s="15" t="s">
        <v>16</v>
      </c>
      <c r="E5" s="16" t="s">
        <v>17</v>
      </c>
      <c r="F5" s="14">
        <v>1</v>
      </c>
      <c r="G5" s="17">
        <f t="shared" ref="G5:G10" si="0">I5+J5+K5+L5+M5+N5</f>
        <v>817.5</v>
      </c>
      <c r="H5" s="18">
        <f t="shared" ref="H5:H10" si="1">G5*F5</f>
        <v>817.5</v>
      </c>
      <c r="I5" s="17">
        <f>2*300*1</f>
        <v>600</v>
      </c>
      <c r="J5" s="17">
        <v>0</v>
      </c>
      <c r="K5" s="17">
        <v>0</v>
      </c>
      <c r="L5" s="17">
        <f t="shared" ref="L5:L10" si="2">(I5+K5)*15%</f>
        <v>90</v>
      </c>
      <c r="M5" s="17">
        <f t="shared" ref="M5:M10" si="3">(I5+K5)*10%</f>
        <v>60</v>
      </c>
      <c r="N5" s="17">
        <f t="shared" ref="N5:N10" si="4">(I5+J5+K5+L5+M5)*9%</f>
        <v>67.5</v>
      </c>
    </row>
    <row r="6" ht="54" customHeight="1" spans="2:14">
      <c r="B6" s="14">
        <v>2</v>
      </c>
      <c r="C6" s="14"/>
      <c r="D6" s="15" t="s">
        <v>18</v>
      </c>
      <c r="E6" s="14" t="s">
        <v>19</v>
      </c>
      <c r="F6" s="14">
        <v>2</v>
      </c>
      <c r="G6" s="17">
        <f t="shared" si="0"/>
        <v>463.25</v>
      </c>
      <c r="H6" s="18">
        <f t="shared" si="1"/>
        <v>926.5</v>
      </c>
      <c r="I6" s="17">
        <v>300</v>
      </c>
      <c r="J6" s="17">
        <v>50</v>
      </c>
      <c r="K6" s="17">
        <v>0</v>
      </c>
      <c r="L6" s="17">
        <f t="shared" si="2"/>
        <v>45</v>
      </c>
      <c r="M6" s="17">
        <f t="shared" si="3"/>
        <v>30</v>
      </c>
      <c r="N6" s="17">
        <f t="shared" si="4"/>
        <v>38.25</v>
      </c>
    </row>
    <row r="7" ht="38" customHeight="1" spans="2:14">
      <c r="B7" s="14">
        <v>5</v>
      </c>
      <c r="C7" s="14"/>
      <c r="D7" s="15" t="s">
        <v>20</v>
      </c>
      <c r="E7" s="14" t="s">
        <v>17</v>
      </c>
      <c r="F7" s="14">
        <v>1</v>
      </c>
      <c r="G7" s="17">
        <f t="shared" si="0"/>
        <v>136.25</v>
      </c>
      <c r="H7" s="18">
        <f t="shared" si="1"/>
        <v>136.25</v>
      </c>
      <c r="I7" s="17">
        <v>100</v>
      </c>
      <c r="J7" s="17">
        <v>0</v>
      </c>
      <c r="K7" s="17">
        <v>0</v>
      </c>
      <c r="L7" s="17">
        <f t="shared" si="2"/>
        <v>15</v>
      </c>
      <c r="M7" s="17">
        <f t="shared" si="3"/>
        <v>10</v>
      </c>
      <c r="N7" s="17">
        <f t="shared" si="4"/>
        <v>11.25</v>
      </c>
    </row>
    <row r="8" ht="62" customHeight="1" spans="2:14">
      <c r="B8" s="14">
        <v>3</v>
      </c>
      <c r="C8" s="14"/>
      <c r="D8" s="15" t="s">
        <v>21</v>
      </c>
      <c r="E8" s="16" t="s">
        <v>22</v>
      </c>
      <c r="F8" s="14">
        <f>4*4*1.1</f>
        <v>17.6</v>
      </c>
      <c r="G8" s="17">
        <f t="shared" si="0"/>
        <v>61.9318181818183</v>
      </c>
      <c r="H8" s="18">
        <f t="shared" si="1"/>
        <v>1090</v>
      </c>
      <c r="I8" s="17">
        <f>1*2*400/F8</f>
        <v>45.4545454545455</v>
      </c>
      <c r="J8" s="17">
        <v>0</v>
      </c>
      <c r="K8" s="17">
        <v>0</v>
      </c>
      <c r="L8" s="17">
        <f t="shared" si="2"/>
        <v>6.81818181818183</v>
      </c>
      <c r="M8" s="17">
        <f t="shared" si="3"/>
        <v>4.54545454545455</v>
      </c>
      <c r="N8" s="17">
        <f t="shared" si="4"/>
        <v>5.11363636363637</v>
      </c>
    </row>
    <row r="9" ht="66" customHeight="1" spans="2:14">
      <c r="B9" s="14">
        <v>4</v>
      </c>
      <c r="C9" s="14"/>
      <c r="D9" s="19" t="s">
        <v>23</v>
      </c>
      <c r="E9" s="16" t="s">
        <v>22</v>
      </c>
      <c r="F9" s="14">
        <f>2.4*6</f>
        <v>14.4</v>
      </c>
      <c r="G9" s="17">
        <f t="shared" si="0"/>
        <v>476.875</v>
      </c>
      <c r="H9" s="18">
        <f t="shared" si="1"/>
        <v>6867</v>
      </c>
      <c r="I9" s="17">
        <v>190</v>
      </c>
      <c r="J9" s="17">
        <v>200</v>
      </c>
      <c r="K9" s="17">
        <v>0</v>
      </c>
      <c r="L9" s="17">
        <f t="shared" si="2"/>
        <v>28.5</v>
      </c>
      <c r="M9" s="17">
        <f t="shared" si="3"/>
        <v>19</v>
      </c>
      <c r="N9" s="17">
        <f t="shared" si="4"/>
        <v>39.375</v>
      </c>
    </row>
    <row r="10" ht="55" customHeight="1" spans="2:14">
      <c r="B10" s="14"/>
      <c r="C10" s="14"/>
      <c r="D10" s="19" t="s">
        <v>24</v>
      </c>
      <c r="E10" s="16" t="s">
        <v>17</v>
      </c>
      <c r="F10" s="14">
        <v>1</v>
      </c>
      <c r="G10" s="17">
        <f t="shared" si="0"/>
        <v>545</v>
      </c>
      <c r="H10" s="18">
        <f t="shared" si="1"/>
        <v>545</v>
      </c>
      <c r="I10" s="17">
        <v>400</v>
      </c>
      <c r="J10" s="17">
        <v>0</v>
      </c>
      <c r="K10" s="17">
        <v>0</v>
      </c>
      <c r="L10" s="17">
        <f t="shared" si="2"/>
        <v>60</v>
      </c>
      <c r="M10" s="17">
        <f t="shared" si="3"/>
        <v>40</v>
      </c>
      <c r="N10" s="17">
        <f t="shared" si="4"/>
        <v>45</v>
      </c>
    </row>
    <row r="11" ht="34" customHeight="1" spans="2:14">
      <c r="B11" s="14"/>
      <c r="C11" s="14"/>
      <c r="D11" s="15"/>
      <c r="E11" s="14"/>
      <c r="F11" s="14"/>
      <c r="G11" s="14"/>
      <c r="H11" s="18"/>
      <c r="I11" s="17"/>
      <c r="J11" s="17"/>
      <c r="K11" s="17"/>
      <c r="L11" s="17"/>
      <c r="M11" s="17"/>
      <c r="N11" s="17"/>
    </row>
    <row r="12" ht="31" customHeight="1" spans="2:14">
      <c r="B12" s="13" t="s">
        <v>25</v>
      </c>
      <c r="C12" s="13"/>
      <c r="D12" s="13" t="s">
        <v>26</v>
      </c>
      <c r="E12" s="13"/>
      <c r="F12" s="13"/>
      <c r="G12" s="13"/>
      <c r="H12" s="20">
        <f>SUM(H6:H11)</f>
        <v>9564.75</v>
      </c>
      <c r="I12" s="21"/>
      <c r="J12" s="21"/>
      <c r="K12" s="17"/>
      <c r="L12" s="17"/>
      <c r="M12" s="17"/>
      <c r="N12" s="17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庞声宇</cp:lastModifiedBy>
  <dcterms:created xsi:type="dcterms:W3CDTF">2023-05-12T11:15:00Z</dcterms:created>
  <dcterms:modified xsi:type="dcterms:W3CDTF">2026-04-24T03:22:43Z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