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<sst xmlns="http://schemas.openxmlformats.org/spreadsheetml/2006/main" count="27" uniqueCount="25">
  <si>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工程预算书</t>
  </si>
  <si>
    <t>工程名称：门诊大楼一楼公共区域走廊吊顶零星维修</t>
  </si>
  <si>
    <t>序号</t>
  </si>
  <si>
    <t>项目编码</t>
  </si>
  <si>
    <t>项目名称及项目特征</t>
  </si>
  <si>
    <t>单位</t>
  </si>
  <si>
    <t>工程量</t>
  </si>
  <si>
    <t>综合单价</t>
  </si>
  <si>
    <t>合价</t>
  </si>
  <si>
    <t>综合单价分析（元）</t>
  </si>
  <si>
    <t>人工费</t>
  </si>
  <si>
    <t>材料费</t>
  </si>
  <si>
    <t>机械费</t>
  </si>
  <si>
    <t>管理费</t>
  </si>
  <si>
    <t>利润</t>
  </si>
  <si>
    <t>增值税</t>
  </si>
  <si>
    <t>拆除石膏板吊顶
1.拆除方式:人工拆除
2.部位：通道
3.含清运</t>
  </si>
  <si>
    <t>㎡</t>
  </si>
  <si>
    <t>天棚吊顶轻钢龙骨骨架
施工部位：铝扣板、铝单板天花
吊顶形式、吊杆规格：φ8全螺纹镀锌吊杆，造型安装；吊顶高度3.2m
龙骨材料种类、规格：L50*50*5MM系列轻钢龙骨</t>
  </si>
  <si>
    <t>铝扣板吊顶
1.规格：600*1200*0.8mm；
2.材质：铝合金
3.参考品牌：德宝龙、豪顶、建龙、宇成、亚洲铝业、欧斯龙、法狮龙</t>
  </si>
  <si>
    <t>平板灯600*1200
1.规格：600*1200
2.品牌：欧普照明、雷士、正泰，业主选配，功率不大于30W
3.含接原线头</t>
  </si>
  <si>
    <t>套</t>
  </si>
  <si>
    <t>移动式脚手架</t>
  </si>
  <si>
    <t>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</si>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</sst>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3" borderId="10">
      <alignment vertical="center"/>
    </xf>
    <xf numFmtId="0" fontId="17" fillId="4" borderId="11">
      <alignment vertical="center"/>
    </xf>
    <xf numFmtId="0" fontId="18" fillId="4" borderId="10">
      <alignment vertical="center"/>
    </xf>
    <xf numFmtId="0" fontId="19" fillId="5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27" fillId="0" borderId="0" applyBorder="0"/>
  </cellStyleXfs>
  <cellXfs count="2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10"/>
  <sheetViews>
    <sheetView tabSelected="1" zoomScale="85" zoomScaleNormal="85" topLeftCell="B1" workbookViewId="0">
      <selection activeCell="B2" sqref="B2:N2"/>
    </sheetView>
  </sheetViews>
  <sheetFormatPr defaultColWidth="9" defaultRowHeight="13.5"/>
  <cols>
    <col min="1" max="1" width="9" style="1"/>
    <col min="2" max="2" width="4.45833333333333" style="1" customWidth="1"/>
    <col min="3" max="3" width="12.1833333333333" style="1" customWidth="1"/>
    <col min="4" max="4" width="31.5416666666667" style="1" customWidth="1"/>
    <col min="5" max="5" width="4.45833333333333" style="1" customWidth="1"/>
    <col min="6" max="6" width="6.36666666666667" style="1" customWidth="1"/>
    <col min="7" max="7" width="8.275" style="1" customWidth="1"/>
    <col min="8" max="8" width="11.5416666666667" style="2" customWidth="1"/>
    <col min="9" max="10" width="8.09166666666667" style="1" customWidth="1"/>
    <col min="11" max="12" width="6.90833333333333" style="1" customWidth="1"/>
    <col min="13" max="13" width="7.275" style="1" customWidth="1"/>
    <col min="14" max="14" width="6.90833333333333" style="1" customWidth="1"/>
    <col min="15" max="16384" width="9" style="1"/>
  </cols>
  <sheetData>
    <row r="1" ht="32" customHeight="1" spans="2:14">
      <c r="B1" s="3" t="s">
        <v>0</v>
      </c>
      <c r="C1" s="3"/>
      <c r="D1" s="3"/>
      <c r="E1" s="3"/>
      <c r="F1" s="3"/>
      <c r="G1" s="3"/>
      <c r="H1" s="4"/>
      <c r="I1" s="3"/>
      <c r="J1" s="3"/>
      <c r="K1" s="3"/>
      <c r="L1" s="3"/>
      <c r="M1" s="3"/>
      <c r="N1" s="3"/>
    </row>
    <row r="2" ht="32" customHeight="1" spans="2:14">
      <c r="B2" s="5" t="s">
        <v>1</v>
      </c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5"/>
    </row>
    <row r="3" ht="32" customHeight="1" spans="2:14"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9" t="s">
        <v>8</v>
      </c>
      <c r="I3" s="10" t="s">
        <v>9</v>
      </c>
      <c r="J3" s="10"/>
      <c r="K3" s="10"/>
      <c r="L3" s="10"/>
      <c r="M3" s="10"/>
      <c r="N3" s="11"/>
    </row>
    <row r="4" ht="32" customHeight="1" spans="2:14">
      <c r="B4" s="7"/>
      <c r="C4" s="12"/>
      <c r="D4" s="7"/>
      <c r="E4" s="7"/>
      <c r="F4" s="7"/>
      <c r="G4" s="12"/>
      <c r="H4" s="9"/>
      <c r="I4" s="11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</row>
    <row r="5" ht="81" customHeight="1" spans="2:14">
      <c r="B5" s="14">
        <v>1</v>
      </c>
      <c r="C5" s="14"/>
      <c r="D5" s="15" t="s">
        <v>16</v>
      </c>
      <c r="E5" s="16" t="s">
        <v>17</v>
      </c>
      <c r="F5" s="14">
        <v>120</v>
      </c>
      <c r="G5" s="17">
        <f>I5+J5+K5+L5+M5+N5</f>
        <v>17.7125</v>
      </c>
      <c r="H5" s="18">
        <f>G5*F5</f>
        <v>2125.5</v>
      </c>
      <c r="I5" s="17">
        <v>13</v>
      </c>
      <c r="J5" s="17">
        <v>0</v>
      </c>
      <c r="K5" s="17">
        <v>0</v>
      </c>
      <c r="L5" s="17">
        <f>(I5+K5)*15%</f>
        <v>1.95</v>
      </c>
      <c r="M5" s="17">
        <f>(I5+K5)*10%</f>
        <v>1.3</v>
      </c>
      <c r="N5" s="17">
        <f>(I5+J5+K5+L5+M5)*9%</f>
        <v>1.4625</v>
      </c>
    </row>
    <row r="6" ht="88" customHeight="1" spans="2:14">
      <c r="B6" s="14">
        <v>2</v>
      </c>
      <c r="C6" s="14"/>
      <c r="D6" s="15" t="s">
        <v>18</v>
      </c>
      <c r="E6" s="16" t="s">
        <v>17</v>
      </c>
      <c r="F6" s="14">
        <v>120</v>
      </c>
      <c r="G6" s="17">
        <f>I6+J6+K6+L6+M6+N6</f>
        <v>46.87</v>
      </c>
      <c r="H6" s="18">
        <f>G6*F6</f>
        <v>5624.4</v>
      </c>
      <c r="I6" s="17">
        <v>15</v>
      </c>
      <c r="J6" s="17">
        <v>23</v>
      </c>
      <c r="K6" s="17">
        <v>1</v>
      </c>
      <c r="L6" s="17">
        <f>(I6+K6)*15%</f>
        <v>2.4</v>
      </c>
      <c r="M6" s="17">
        <f>(I6+K6)*10%</f>
        <v>1.6</v>
      </c>
      <c r="N6" s="17">
        <f>(I6+J6+K6+L6+M6)*9%</f>
        <v>3.87</v>
      </c>
    </row>
    <row r="7" ht="102" customHeight="1" spans="2:14">
      <c r="B7" s="14">
        <v>3</v>
      </c>
      <c r="C7" s="14"/>
      <c r="D7" s="15" t="s">
        <v>19</v>
      </c>
      <c r="E7" s="16" t="s">
        <v>17</v>
      </c>
      <c r="F7" s="14">
        <v>120</v>
      </c>
      <c r="G7" s="17">
        <f>I7+J7+K7+L7+M7+N7</f>
        <v>100.825</v>
      </c>
      <c r="H7" s="18">
        <f>G7*F7</f>
        <v>12099</v>
      </c>
      <c r="I7" s="17">
        <v>10</v>
      </c>
      <c r="J7" s="17">
        <v>80</v>
      </c>
      <c r="K7" s="17">
        <v>0</v>
      </c>
      <c r="L7" s="17">
        <f>(I7+K7)*15%</f>
        <v>1.5</v>
      </c>
      <c r="M7" s="17">
        <f>(I7+K7)*10%</f>
        <v>1</v>
      </c>
      <c r="N7" s="17">
        <f>(I7+J7+K7+L7+M7)*9%</f>
        <v>8.325</v>
      </c>
    </row>
    <row r="8" ht="72" customHeight="1" spans="2:14">
      <c r="B8" s="14">
        <v>4</v>
      </c>
      <c r="C8" s="14"/>
      <c r="D8" s="15" t="s">
        <v>20</v>
      </c>
      <c r="E8" s="16" t="s">
        <v>21</v>
      </c>
      <c r="F8" s="14">
        <v>10</v>
      </c>
      <c r="G8" s="17">
        <f>I8+J8+K8+L8+M8+N8</f>
        <v>505.4875</v>
      </c>
      <c r="H8" s="18">
        <f>G8*F8</f>
        <v>5054.875</v>
      </c>
      <c r="I8" s="17">
        <v>50</v>
      </c>
      <c r="J8" s="17">
        <v>400</v>
      </c>
      <c r="K8" s="17">
        <v>1</v>
      </c>
      <c r="L8" s="17">
        <f>(I8+K8)*15%</f>
        <v>7.65</v>
      </c>
      <c r="M8" s="17">
        <f>(I8+K8)*10%</f>
        <v>5.1</v>
      </c>
      <c r="N8" s="17">
        <f>(I8+J8+K8+L8+M8)*9%</f>
        <v>41.7375</v>
      </c>
    </row>
    <row r="9" ht="72" customHeight="1" spans="2:14">
      <c r="B9" s="14">
        <v>5</v>
      </c>
      <c r="C9" s="14"/>
      <c r="D9" s="15" t="s">
        <v>22</v>
      </c>
      <c r="E9" s="19" t="s">
        <v>23</v>
      </c>
      <c r="F9" s="14">
        <v>1</v>
      </c>
      <c r="G9" s="17">
        <f>I9+J9+K9+L9+M9+N9</f>
        <v>613.125</v>
      </c>
      <c r="H9" s="18">
        <f>G9*F9</f>
        <v>613.125</v>
      </c>
      <c r="I9" s="17">
        <v>450</v>
      </c>
      <c r="J9" s="17">
        <v>0</v>
      </c>
      <c r="K9" s="17">
        <v>0</v>
      </c>
      <c r="L9" s="17">
        <f>(I9+K9)*15%</f>
        <v>67.5</v>
      </c>
      <c r="M9" s="17">
        <f>(I9+K9)*10%</f>
        <v>45</v>
      </c>
      <c r="N9" s="17">
        <f>(I9+J9+K9+L9+M9)*9%</f>
        <v>50.625</v>
      </c>
    </row>
    <row r="10" ht="31" customHeight="1" spans="2:14">
      <c r="B10" s="13">
        <v>6</v>
      </c>
      <c r="C10" s="13"/>
      <c r="D10" s="13" t="s">
        <v>24</v>
      </c>
      <c r="E10" s="13"/>
      <c r="F10" s="13"/>
      <c r="G10" s="13"/>
      <c r="H10" s="20">
        <f>SUM(H5:H9)</f>
        <v>25516.9</v>
      </c>
      <c r="I10" s="21"/>
      <c r="J10" s="21"/>
      <c r="K10" s="17"/>
      <c r="L10" s="17"/>
      <c r="M10" s="17"/>
      <c r="N10" s="17"/>
    </row>
  </sheetData>
  <mergeCells count="10">
    <mergeCell ref="B1:N1"/>
    <mergeCell ref="B2:N2"/>
    <mergeCell ref="I3:N3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590277777777778" right="0.590277777777778" top="0.751388888888889" bottom="0.751388888888889" header="0.298611111111111" footer="0.298611111111111"/>
  <pageSetup paperSize="9" orientation="landscape" horizontalDpi="600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凤仙子</cp:lastModifiedBy>
  <dcterms:created xsi:type="dcterms:W3CDTF">2023-05-12T11:15:00Z</dcterms:created>
  <dcterms:modified xsi:type="dcterms:W3CDTF">2026-04-23T00:35:39Z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341A1C487399453A815A48300DAF4458_12</vt:lpwstr>
  </property>
  <property fmtid="{D5CDD505-2E9C-101B-9397-08002B2CF9AE}" pid="4" name="CalculationRule">
    <vt:i4>0</vt:i4>
  </property>
</Properties>
</file>