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<sst xmlns="http://schemas.openxmlformats.org/spreadsheetml/2006/main" count="33" uniqueCount="31">
  <si>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工程预算书</t>
  </si>
  <si>
    <t>工程名称：检验科临床基因扩增实验室原区域零星维修项目</t>
  </si>
  <si>
    <t>序号</t>
  </si>
  <si>
    <t>项目编码</t>
  </si>
  <si>
    <t>项目名称及项目特征</t>
  </si>
  <si>
    <t>单位</t>
  </si>
  <si>
    <t>工程量</t>
  </si>
  <si>
    <t>综合单价</t>
  </si>
  <si>
    <t>合价</t>
  </si>
  <si>
    <t>综合单价分析（元）</t>
  </si>
  <si>
    <t>人工费</t>
  </si>
  <si>
    <t>材料费</t>
  </si>
  <si>
    <t>机械费</t>
  </si>
  <si>
    <t>管理费</t>
  </si>
  <si>
    <t>利润</t>
  </si>
  <si>
    <t>增值税</t>
  </si>
  <si>
    <t>030404033001</t>
  </si>
  <si>
    <t>AB门双门互锁装置
1.两门暗装电插锁带指示板;输入电压：210-240v；电插锁；锁电压：12v
2.含安装、调试、保修2年。</t>
  </si>
  <si>
    <t>套</t>
  </si>
  <si>
    <t>030703002001</t>
  </si>
  <si>
    <t>微压差表
1、材质：压膜铸铝或含尼龙的ABS塑料；
2、压力区间：-30~30pa；
3、不锈钢底盒；
4、含安装、调试、保修2年。</t>
  </si>
  <si>
    <t>个</t>
  </si>
  <si>
    <t>011302001001</t>
  </si>
  <si>
    <t xml:space="preserve">维修传递窗互锁电子门锁
1.更换电路板
</t>
  </si>
  <si>
    <t>030404033002</t>
  </si>
  <si>
    <t>维修密码锁门禁系统</t>
  </si>
  <si>
    <t>项</t>
  </si>
  <si>
    <t>031001006001</t>
  </si>
  <si>
    <t>维修门铃</t>
  </si>
  <si>
    <t>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</si>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</sst>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 applyBorder="0"/>
  </cellStyleXfs>
  <cellXfs count="2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1"/>
  <sheetViews>
    <sheetView tabSelected="1" zoomScale="85" zoomScaleNormal="85" topLeftCell="B4" workbookViewId="0">
      <selection activeCell="S6" sqref="S6"/>
    </sheetView>
  </sheetViews>
  <sheetFormatPr defaultColWidth="9" defaultRowHeight="14"/>
  <cols>
    <col min="1" max="1" width="9" style="1"/>
    <col min="2" max="2" width="4.45454545454545" style="1" customWidth="1"/>
    <col min="3" max="3" width="12.1818181818182" style="1" customWidth="1"/>
    <col min="4" max="4" width="31.5454545454545" style="1" customWidth="1"/>
    <col min="5" max="5" width="4.45454545454545" style="1" customWidth="1"/>
    <col min="6" max="6" width="6.36363636363636" style="1" customWidth="1"/>
    <col min="7" max="7" width="8.27272727272727" style="1" customWidth="1"/>
    <col min="8" max="8" width="11.5454545454545" style="2" customWidth="1"/>
    <col min="9" max="10" width="8.09090909090909" style="1" customWidth="1"/>
    <col min="11" max="12" width="6.90909090909091" style="1" customWidth="1"/>
    <col min="13" max="13" width="7.27272727272727" style="1" customWidth="1"/>
    <col min="14" max="14" width="6.90909090909091" style="1" customWidth="1"/>
    <col min="15" max="16384" width="9" style="1"/>
  </cols>
  <sheetData>
    <row r="1" ht="32" customHeight="1" spans="2:14">
      <c r="B1" s="3" t="s">
        <v>0</v>
      </c>
      <c r="C1" s="3"/>
      <c r="D1" s="3"/>
      <c r="E1" s="3"/>
      <c r="F1" s="3"/>
      <c r="G1" s="3"/>
      <c r="H1" s="4"/>
      <c r="I1" s="3"/>
      <c r="J1" s="3"/>
      <c r="K1" s="3"/>
      <c r="L1" s="3"/>
      <c r="M1" s="3"/>
      <c r="N1" s="3"/>
    </row>
    <row r="2" ht="32" customHeight="1" spans="2:14">
      <c r="B2" s="5" t="s">
        <v>1</v>
      </c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</row>
    <row r="3" ht="32" customHeight="1" spans="2:14"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 t="s">
        <v>8</v>
      </c>
      <c r="I3" s="10" t="s">
        <v>9</v>
      </c>
      <c r="J3" s="10"/>
      <c r="K3" s="10"/>
      <c r="L3" s="10"/>
      <c r="M3" s="10"/>
      <c r="N3" s="11"/>
    </row>
    <row r="4" ht="32" customHeight="1" spans="2:14">
      <c r="B4" s="7"/>
      <c r="C4" s="12"/>
      <c r="D4" s="7"/>
      <c r="E4" s="7"/>
      <c r="F4" s="7"/>
      <c r="G4" s="12"/>
      <c r="H4" s="9"/>
      <c r="I4" s="11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</row>
    <row r="5" ht="84" customHeight="1" spans="2:14">
      <c r="B5" s="14">
        <v>1</v>
      </c>
      <c r="C5" s="21" t="s">
        <v>16</v>
      </c>
      <c r="D5" s="15" t="s">
        <v>17</v>
      </c>
      <c r="E5" s="14" t="s">
        <v>18</v>
      </c>
      <c r="F5" s="14">
        <v>3</v>
      </c>
      <c r="G5" s="16">
        <f>I5+J5+K5+L5+M5+N5</f>
        <v>926.5</v>
      </c>
      <c r="H5" s="17">
        <f>G5*F5</f>
        <v>2779.5</v>
      </c>
      <c r="I5" s="16">
        <v>200</v>
      </c>
      <c r="J5" s="16">
        <v>600</v>
      </c>
      <c r="K5" s="16">
        <v>0</v>
      </c>
      <c r="L5" s="16">
        <f>(I5+K5)*15%</f>
        <v>30</v>
      </c>
      <c r="M5" s="16">
        <f>(I5+K5)*10%</f>
        <v>20</v>
      </c>
      <c r="N5" s="16">
        <f>(I5+J5+K5+L5+M5)*9%</f>
        <v>76.5</v>
      </c>
    </row>
    <row r="6" ht="60" spans="2:14">
      <c r="B6" s="14">
        <v>3</v>
      </c>
      <c r="C6" s="21" t="s">
        <v>19</v>
      </c>
      <c r="D6" s="15" t="s">
        <v>20</v>
      </c>
      <c r="E6" s="14" t="s">
        <v>21</v>
      </c>
      <c r="F6" s="14">
        <v>3</v>
      </c>
      <c r="G6" s="16">
        <f>I6+J6+K6+L6+M6+N6</f>
        <v>436</v>
      </c>
      <c r="H6" s="17">
        <f>G6*F6</f>
        <v>1308</v>
      </c>
      <c r="I6" s="16">
        <v>200</v>
      </c>
      <c r="J6" s="16">
        <v>150</v>
      </c>
      <c r="K6" s="16">
        <v>0</v>
      </c>
      <c r="L6" s="16">
        <f>(I6+K6)*15%</f>
        <v>30</v>
      </c>
      <c r="M6" s="16">
        <f>(I6+K6)*10%</f>
        <v>20</v>
      </c>
      <c r="N6" s="16">
        <f>(I6+J6+K6+L6+M6)*9%</f>
        <v>36</v>
      </c>
    </row>
    <row r="7" ht="47" customHeight="1" spans="2:14">
      <c r="B7" s="14">
        <v>4</v>
      </c>
      <c r="C7" s="21" t="s">
        <v>22</v>
      </c>
      <c r="D7" s="15" t="s">
        <v>23</v>
      </c>
      <c r="E7" s="18" t="s">
        <v>18</v>
      </c>
      <c r="F7" s="14">
        <v>4</v>
      </c>
      <c r="G7" s="16">
        <f>I7+J7+K7+L7+M7+N7</f>
        <v>517.75</v>
      </c>
      <c r="H7" s="17">
        <f>G7*F7</f>
        <v>2071</v>
      </c>
      <c r="I7" s="16">
        <v>300</v>
      </c>
      <c r="J7" s="16">
        <v>100</v>
      </c>
      <c r="K7" s="16">
        <v>0</v>
      </c>
      <c r="L7" s="16">
        <f>(I7+K7)*15%</f>
        <v>45</v>
      </c>
      <c r="M7" s="16">
        <f>(I7+K7)*10%</f>
        <v>30</v>
      </c>
      <c r="N7" s="16">
        <f>(I7+J7+K7+L7+M7)*9%</f>
        <v>42.75</v>
      </c>
    </row>
    <row r="8" ht="31" customHeight="1" spans="2:14">
      <c r="B8" s="14">
        <v>5</v>
      </c>
      <c r="C8" s="21" t="s">
        <v>24</v>
      </c>
      <c r="D8" s="15" t="s">
        <v>25</v>
      </c>
      <c r="E8" s="14" t="s">
        <v>26</v>
      </c>
      <c r="F8" s="14">
        <v>1</v>
      </c>
      <c r="G8" s="16">
        <f>I8+J8+K8+L8+M8+N8</f>
        <v>408.75</v>
      </c>
      <c r="H8" s="17">
        <f>G8*F8</f>
        <v>408.75</v>
      </c>
      <c r="I8" s="16">
        <v>300</v>
      </c>
      <c r="J8" s="16">
        <v>0</v>
      </c>
      <c r="K8" s="16">
        <v>0</v>
      </c>
      <c r="L8" s="16">
        <f>(I8+K8)*15%</f>
        <v>45</v>
      </c>
      <c r="M8" s="16">
        <f>(I8+K8)*10%</f>
        <v>30</v>
      </c>
      <c r="N8" s="16">
        <f>(I8+J8+K8+L8+M8)*9%</f>
        <v>33.75</v>
      </c>
    </row>
    <row r="9" ht="36" customHeight="1" spans="2:14">
      <c r="B9" s="14">
        <v>6</v>
      </c>
      <c r="C9" s="21" t="s">
        <v>27</v>
      </c>
      <c r="D9" s="15" t="s">
        <v>28</v>
      </c>
      <c r="E9" s="14" t="s">
        <v>26</v>
      </c>
      <c r="F9" s="14">
        <v>1</v>
      </c>
      <c r="G9" s="16">
        <f>I9+J9+K9+L9+M9+N9</f>
        <v>408.75</v>
      </c>
      <c r="H9" s="17">
        <f>G9*F9</f>
        <v>408.75</v>
      </c>
      <c r="I9" s="16">
        <v>300</v>
      </c>
      <c r="J9" s="16">
        <v>0</v>
      </c>
      <c r="K9" s="16">
        <v>0</v>
      </c>
      <c r="L9" s="16">
        <f>(I9+K9)*15%</f>
        <v>45</v>
      </c>
      <c r="M9" s="16">
        <f>(I9+K9)*10%</f>
        <v>30</v>
      </c>
      <c r="N9" s="16">
        <f>(I9+J9+K9+L9+M9)*9%</f>
        <v>33.75</v>
      </c>
    </row>
    <row r="10" ht="34" customHeight="1" spans="2:14">
      <c r="B10" s="14"/>
      <c r="C10" s="14"/>
      <c r="D10" s="15"/>
      <c r="E10" s="14"/>
      <c r="F10" s="14"/>
      <c r="G10" s="14"/>
      <c r="H10" s="17"/>
      <c r="I10" s="16"/>
      <c r="J10" s="16"/>
      <c r="K10" s="16"/>
      <c r="L10" s="16"/>
      <c r="M10" s="16"/>
      <c r="N10" s="16"/>
    </row>
    <row r="11" ht="31" customHeight="1" spans="2:14">
      <c r="B11" s="13" t="s">
        <v>29</v>
      </c>
      <c r="C11" s="13"/>
      <c r="D11" s="13" t="s">
        <v>30</v>
      </c>
      <c r="E11" s="13"/>
      <c r="F11" s="13"/>
      <c r="G11" s="13"/>
      <c r="H11" s="19">
        <f>SUM(H5:H10)</f>
        <v>6976</v>
      </c>
      <c r="I11" s="20"/>
      <c r="J11" s="20"/>
      <c r="K11" s="16"/>
      <c r="L11" s="16"/>
      <c r="M11" s="16"/>
      <c r="N11" s="16"/>
    </row>
  </sheetData>
  <mergeCells count="10">
    <mergeCell ref="B1:N1"/>
    <mergeCell ref="B2:N2"/>
    <mergeCell ref="I3:N3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590277777777778" right="0.590277777777778" top="0.751388888888889" bottom="0.751388888888889" header="0.298611111111111" footer="0.298611111111111"/>
  <pageSetup paperSize="9" orientation="landscape" horizontalDpi="6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庞声宇</cp:lastModifiedBy>
  <dcterms:created xsi:type="dcterms:W3CDTF">2023-05-12T11:15:00Z</dcterms:created>
  <dcterms:modified xsi:type="dcterms:W3CDTF">2026-04-15T09:21:14Z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341A1C487399453A815A48300DAF4458_12</vt:lpwstr>
  </property>
  <property fmtid="{D5CDD505-2E9C-101B-9397-08002B2CF9AE}" pid="4" name="CalculationRule">
    <vt:i4>0</vt:i4>
  </property>
</Properties>
</file>