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H13" i="1"/>
  <c r="G13" i="1"/>
  <c r="N12" i="1"/>
  <c r="M12" i="1"/>
  <c r="L12" i="1"/>
  <c r="H12" i="1"/>
  <c r="G12" i="1"/>
  <c r="N11" i="1"/>
  <c r="M11" i="1"/>
  <c r="L11" i="1"/>
  <c r="H11" i="1"/>
  <c r="G11" i="1"/>
  <c r="M10" i="1"/>
  <c r="L10" i="1"/>
  <c r="N10" i="1" s="1"/>
  <c r="G10" i="1" s="1"/>
  <c r="H10" i="1" s="1"/>
  <c r="H15" i="1" s="1"/>
  <c r="N9" i="1"/>
  <c r="M9" i="1"/>
  <c r="L9" i="1"/>
  <c r="H9" i="1"/>
  <c r="G9" i="1"/>
  <c r="N8" i="1"/>
  <c r="M8" i="1"/>
  <c r="L8" i="1"/>
  <c r="H8" i="1"/>
  <c r="G8" i="1"/>
  <c r="N7" i="1"/>
  <c r="M7" i="1"/>
  <c r="L7" i="1"/>
  <c r="H7" i="1"/>
  <c r="G7" i="1"/>
  <c r="N6" i="1"/>
  <c r="M6" i="1"/>
  <c r="L6" i="1"/>
  <c r="H6" i="1"/>
  <c r="G6" i="1"/>
  <c r="N5" i="1"/>
  <c r="M5" i="1"/>
  <c r="L5" i="1"/>
  <c r="H5" i="1"/>
  <c r="G5" i="1"/>
  <c r="F5" i="1"/>
</calcChain>
</file>

<file path=xl/sharedStrings.xml><?xml version="1.0" encoding="utf-8"?>
<sst xmlns="http://schemas.openxmlformats.org/spreadsheetml/2006/main" count="36" uniqueCount="32">
  <si>
    <t>工程预算书</t>
  </si>
  <si>
    <t>工程名称：呼吸与危重症医学三科值班室装修零星维修工程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</si>
  <si>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</si>
  <si>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</si>
  <si>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</si>
  <si>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</si>
  <si>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</si>
  <si>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</si>
  <si>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</si>
  <si>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</si>
  <si>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</si>
  <si>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</si>
  <si>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</si>
  <si>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</si>
  <si>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</si>
  <si>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</si>
  <si>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墙壁粉刷
1.铲除局部空鼓腻子，重新补腻子，打磨平整
2.刷乳胶漆，一底两面；
3.符合：GB/T9756-2018一等品；符合GB18582-2020 内墙 标准；净味环保、防霉、抗碱、耐擦洗、可调色；使用滚涂涂刷方式上墙；
参考品牌：相当于多乐士，立邦、三棵树</t>
  </si>
  <si>
    <t>㎡</t>
  </si>
  <si>
    <t>纱窗
1.1.4mm厚铝合金框
2.金刚纱纱网</t>
  </si>
  <si>
    <t>拆除设备带、拆除床帘轨道、清运旧木柜子、拆除旧洗手盆、拆除旧花洒、拆除旧马桶，排风扇；含拆除、清理、垃圾外运等</t>
  </si>
  <si>
    <t>项</t>
  </si>
  <si>
    <t>排风扇
1.规格300*300
2.参考品牌：金羚、绿岛风、星丰、年丰达</t>
  </si>
  <si>
    <t>台</t>
  </si>
  <si>
    <t>门锁</t>
  </si>
  <si>
    <t>个</t>
  </si>
  <si>
    <t>平板灯600*600
1.规格：600*600
2.品牌：欧普照明、雷士、正泰，三雄极光，功率不大于30W</t>
  </si>
  <si>
    <t>套</t>
  </si>
  <si>
    <t>马桶
1.陶瓷,带冲洗水箱
含角阀等全套上下水配件
2.参照品牌：参照品牌：相当于九牧、恒洁、金牌、嘉恩、东鹏、洁利来品牌的产品</t>
  </si>
  <si>
    <t>花洒
1.带升降杆等全套配件
2.品牌：参照品牌：相当于九牧、恒洁、金牌、嘉恩、东鹏、洁利来品牌的产品</t>
  </si>
  <si>
    <t>洗手盆
1.台式洗手盆，陶瓷材质
2.参照品牌：相当于九牧、恒洁、金牌、嘉恩、东鹏、洁利来品牌的产品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</si>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</sst>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_);[Red]\(0.00\)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 applyBorder="0"/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8" fontId="3" fillId="0" borderId="0" xfId="0" applyNumberFormat="1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tabSelected="1" topLeftCell="A8" zoomScale="115" zoomScaleNormal="115" workbookViewId="0">
      <selection activeCell="I10" sqref="I10"/>
    </sheetView>
  </sheetViews>
  <sheetFormatPr defaultColWidth="9" defaultRowHeight="13.5"/>
  <cols>
    <col min="1" max="1" width="9" style="1"/>
    <col min="2" max="2" width="4.5" style="1" customWidth="1"/>
    <col min="3" max="3" width="12.125" style="1" customWidth="1"/>
    <col min="4" max="4" width="31.5" style="1" customWidth="1"/>
    <col min="5" max="5" width="4.5" style="1" customWidth="1"/>
    <col min="6" max="6" width="6.375" style="1" customWidth="1"/>
    <col min="7" max="7" width="8.25" style="1" customWidth="1"/>
    <col min="8" max="8" width="11.5" style="2" customWidth="1"/>
    <col min="9" max="10" width="8.125" style="1" customWidth="1"/>
    <col min="11" max="12" width="6.875" style="1" customWidth="1"/>
    <col min="13" max="13" width="7.25" style="1" customWidth="1"/>
    <col min="14" max="14" width="6.875" style="1" customWidth="1"/>
    <col min="15" max="16384" width="9" style="1"/>
  </cols>
  <sheetData>
    <row r="1" spans="2:14" ht="32.1" customHeight="1">
      <c r="B1" s="12" t="s">
        <v>0</v>
      </c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spans="2:14" ht="32.1" customHeight="1">
      <c r="B2" s="14" t="s">
        <v>1</v>
      </c>
      <c r="C2" s="14"/>
      <c r="D2" s="14"/>
      <c r="E2" s="14"/>
      <c r="F2" s="14"/>
      <c r="G2" s="14"/>
      <c r="H2" s="15"/>
      <c r="I2" s="14"/>
      <c r="J2" s="14"/>
      <c r="K2" s="14"/>
      <c r="L2" s="14"/>
      <c r="M2" s="14"/>
      <c r="N2" s="14"/>
    </row>
    <row r="3" spans="2:14" ht="32.1" customHeight="1">
      <c r="B3" s="18" t="s">
        <v>2</v>
      </c>
      <c r="C3" s="19" t="s">
        <v>3</v>
      </c>
      <c r="D3" s="18" t="s">
        <v>4</v>
      </c>
      <c r="E3" s="18" t="s">
        <v>5</v>
      </c>
      <c r="F3" s="18" t="s">
        <v>6</v>
      </c>
      <c r="G3" s="19" t="s">
        <v>7</v>
      </c>
      <c r="H3" s="21" t="s">
        <v>8</v>
      </c>
      <c r="I3" s="16" t="s">
        <v>9</v>
      </c>
      <c r="J3" s="16"/>
      <c r="K3" s="16"/>
      <c r="L3" s="16"/>
      <c r="M3" s="16"/>
      <c r="N3" s="17"/>
    </row>
    <row r="4" spans="2:14" ht="32.1" customHeight="1">
      <c r="B4" s="18"/>
      <c r="C4" s="20"/>
      <c r="D4" s="18"/>
      <c r="E4" s="18"/>
      <c r="F4" s="18"/>
      <c r="G4" s="20"/>
      <c r="H4" s="21"/>
      <c r="I4" s="3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2:14" ht="117.95" customHeight="1">
      <c r="B5" s="5">
        <v>1</v>
      </c>
      <c r="C5" s="5"/>
      <c r="D5" s="6" t="s">
        <v>16</v>
      </c>
      <c r="E5" s="7" t="s">
        <v>17</v>
      </c>
      <c r="F5" s="5">
        <f>6.99*3.47*1.7*2*1.2</f>
        <v>98.961624</v>
      </c>
      <c r="G5" s="8">
        <f t="shared" ref="G5:G13" si="0">I5+J5+K5+L5+M5+N5</f>
        <v>28.612500000000001</v>
      </c>
      <c r="H5" s="9">
        <f t="shared" ref="H5:H13" si="1">G5*F5</f>
        <v>2831.5394667</v>
      </c>
      <c r="I5" s="8">
        <v>13</v>
      </c>
      <c r="J5" s="8">
        <v>10</v>
      </c>
      <c r="K5" s="8">
        <v>0</v>
      </c>
      <c r="L5" s="8">
        <f t="shared" ref="L5:L13" si="2">(I5+K5)*15%</f>
        <v>1.95</v>
      </c>
      <c r="M5" s="8">
        <f t="shared" ref="M5:M13" si="3">(I5+K5)*10%</f>
        <v>1.3</v>
      </c>
      <c r="N5" s="8">
        <f t="shared" ref="N5:N13" si="4">(I5+J5+K5+L5+M5)*9%</f>
        <v>2.3624999999999998</v>
      </c>
    </row>
    <row r="6" spans="2:14" ht="62.1" customHeight="1">
      <c r="B6" s="5">
        <v>2</v>
      </c>
      <c r="C6" s="5"/>
      <c r="D6" s="6" t="s">
        <v>18</v>
      </c>
      <c r="E6" s="7" t="s">
        <v>17</v>
      </c>
      <c r="F6" s="5">
        <v>4</v>
      </c>
      <c r="G6" s="8">
        <f t="shared" si="0"/>
        <v>128.07499999999999</v>
      </c>
      <c r="H6" s="9">
        <f t="shared" si="1"/>
        <v>512.29999999999995</v>
      </c>
      <c r="I6" s="8">
        <v>30</v>
      </c>
      <c r="J6" s="8">
        <v>80</v>
      </c>
      <c r="K6" s="8">
        <v>0</v>
      </c>
      <c r="L6" s="8">
        <f t="shared" si="2"/>
        <v>4.5</v>
      </c>
      <c r="M6" s="8">
        <f t="shared" si="3"/>
        <v>3</v>
      </c>
      <c r="N6" s="8">
        <f t="shared" si="4"/>
        <v>10.574999999999999</v>
      </c>
    </row>
    <row r="7" spans="2:14" ht="48.95" customHeight="1">
      <c r="B7" s="5"/>
      <c r="C7" s="5"/>
      <c r="D7" s="6" t="s">
        <v>19</v>
      </c>
      <c r="E7" s="5" t="s">
        <v>20</v>
      </c>
      <c r="F7" s="5">
        <v>1</v>
      </c>
      <c r="G7" s="8">
        <f t="shared" si="0"/>
        <v>1635</v>
      </c>
      <c r="H7" s="9">
        <f t="shared" si="1"/>
        <v>1635</v>
      </c>
      <c r="I7" s="8">
        <v>600</v>
      </c>
      <c r="J7" s="8">
        <v>0</v>
      </c>
      <c r="K7" s="8">
        <v>600</v>
      </c>
      <c r="L7" s="8">
        <f t="shared" si="2"/>
        <v>180</v>
      </c>
      <c r="M7" s="8">
        <f t="shared" si="3"/>
        <v>120</v>
      </c>
      <c r="N7" s="8">
        <f t="shared" si="4"/>
        <v>135</v>
      </c>
    </row>
    <row r="8" spans="2:14" ht="48" customHeight="1">
      <c r="B8" s="5">
        <v>3</v>
      </c>
      <c r="C8" s="5"/>
      <c r="D8" s="6" t="s">
        <v>21</v>
      </c>
      <c r="E8" s="5" t="s">
        <v>22</v>
      </c>
      <c r="F8" s="5">
        <v>2</v>
      </c>
      <c r="G8" s="8">
        <f t="shared" si="0"/>
        <v>177.125</v>
      </c>
      <c r="H8" s="9">
        <f t="shared" si="1"/>
        <v>354.25</v>
      </c>
      <c r="I8" s="8">
        <v>50</v>
      </c>
      <c r="J8" s="8">
        <v>100</v>
      </c>
      <c r="K8" s="8">
        <v>0</v>
      </c>
      <c r="L8" s="8">
        <f t="shared" si="2"/>
        <v>7.5</v>
      </c>
      <c r="M8" s="8">
        <f t="shared" si="3"/>
        <v>5</v>
      </c>
      <c r="N8" s="8">
        <f t="shared" si="4"/>
        <v>14.625</v>
      </c>
    </row>
    <row r="9" spans="2:14" ht="42" customHeight="1">
      <c r="B9" s="5">
        <v>4</v>
      </c>
      <c r="C9" s="5"/>
      <c r="D9" s="6" t="s">
        <v>23</v>
      </c>
      <c r="E9" s="5" t="s">
        <v>24</v>
      </c>
      <c r="F9" s="5">
        <v>2</v>
      </c>
      <c r="G9" s="8">
        <f t="shared" si="0"/>
        <v>177.125</v>
      </c>
      <c r="H9" s="9">
        <f t="shared" si="1"/>
        <v>354.25</v>
      </c>
      <c r="I9" s="8">
        <v>50</v>
      </c>
      <c r="J9" s="8">
        <v>100</v>
      </c>
      <c r="K9" s="8">
        <v>0</v>
      </c>
      <c r="L9" s="8">
        <f t="shared" si="2"/>
        <v>7.5</v>
      </c>
      <c r="M9" s="8">
        <f t="shared" si="3"/>
        <v>5</v>
      </c>
      <c r="N9" s="8">
        <f t="shared" si="4"/>
        <v>14.625</v>
      </c>
    </row>
    <row r="10" spans="2:14" ht="57.95" customHeight="1">
      <c r="B10" s="5">
        <v>5</v>
      </c>
      <c r="C10" s="5"/>
      <c r="D10" s="6" t="s">
        <v>25</v>
      </c>
      <c r="E10" s="5" t="s">
        <v>26</v>
      </c>
      <c r="F10" s="5">
        <v>4</v>
      </c>
      <c r="G10" s="8">
        <f t="shared" si="0"/>
        <v>237.07499999999999</v>
      </c>
      <c r="H10" s="9">
        <f t="shared" si="1"/>
        <v>948.3</v>
      </c>
      <c r="I10" s="8">
        <v>30</v>
      </c>
      <c r="J10" s="8">
        <v>180</v>
      </c>
      <c r="K10" s="8">
        <v>0</v>
      </c>
      <c r="L10" s="8">
        <f t="shared" si="2"/>
        <v>4.5</v>
      </c>
      <c r="M10" s="8">
        <f t="shared" si="3"/>
        <v>3</v>
      </c>
      <c r="N10" s="8">
        <f t="shared" si="4"/>
        <v>19.574999999999999</v>
      </c>
    </row>
    <row r="11" spans="2:14" ht="56.25">
      <c r="B11" s="5">
        <v>6</v>
      </c>
      <c r="C11" s="5"/>
      <c r="D11" s="6" t="s">
        <v>27</v>
      </c>
      <c r="E11" s="7" t="s">
        <v>26</v>
      </c>
      <c r="F11" s="5">
        <v>2</v>
      </c>
      <c r="G11" s="8">
        <f t="shared" si="0"/>
        <v>708.5</v>
      </c>
      <c r="H11" s="9">
        <f t="shared" si="1"/>
        <v>1417</v>
      </c>
      <c r="I11" s="8">
        <v>200</v>
      </c>
      <c r="J11" s="8">
        <v>400</v>
      </c>
      <c r="K11" s="8">
        <v>0</v>
      </c>
      <c r="L11" s="8">
        <f t="shared" si="2"/>
        <v>30</v>
      </c>
      <c r="M11" s="8">
        <f t="shared" si="3"/>
        <v>20</v>
      </c>
      <c r="N11" s="8">
        <f t="shared" si="4"/>
        <v>58.5</v>
      </c>
    </row>
    <row r="12" spans="2:14" ht="57.95" customHeight="1">
      <c r="B12" s="5">
        <v>7</v>
      </c>
      <c r="C12" s="5"/>
      <c r="D12" s="6" t="s">
        <v>28</v>
      </c>
      <c r="E12" s="7" t="s">
        <v>26</v>
      </c>
      <c r="F12" s="5">
        <v>2</v>
      </c>
      <c r="G12" s="8">
        <f t="shared" si="0"/>
        <v>245.25</v>
      </c>
      <c r="H12" s="9">
        <f t="shared" si="1"/>
        <v>490.5</v>
      </c>
      <c r="I12" s="8">
        <v>20</v>
      </c>
      <c r="J12" s="8">
        <v>200</v>
      </c>
      <c r="K12" s="8">
        <v>0</v>
      </c>
      <c r="L12" s="8">
        <f t="shared" si="2"/>
        <v>3</v>
      </c>
      <c r="M12" s="8">
        <f t="shared" si="3"/>
        <v>2</v>
      </c>
      <c r="N12" s="8">
        <f t="shared" si="4"/>
        <v>20.25</v>
      </c>
    </row>
    <row r="13" spans="2:14" ht="53.1" customHeight="1">
      <c r="B13" s="5">
        <v>8</v>
      </c>
      <c r="C13" s="5"/>
      <c r="D13" s="6" t="s">
        <v>29</v>
      </c>
      <c r="E13" s="7" t="s">
        <v>26</v>
      </c>
      <c r="F13" s="5">
        <v>2</v>
      </c>
      <c r="G13" s="8">
        <f t="shared" si="0"/>
        <v>299.75</v>
      </c>
      <c r="H13" s="9">
        <f t="shared" si="1"/>
        <v>599.5</v>
      </c>
      <c r="I13" s="8">
        <v>20</v>
      </c>
      <c r="J13" s="8">
        <v>250</v>
      </c>
      <c r="K13" s="8">
        <v>0</v>
      </c>
      <c r="L13" s="8">
        <f t="shared" si="2"/>
        <v>3</v>
      </c>
      <c r="M13" s="8">
        <f t="shared" si="3"/>
        <v>2</v>
      </c>
      <c r="N13" s="8">
        <f t="shared" si="4"/>
        <v>24.75</v>
      </c>
    </row>
    <row r="14" spans="2:14" ht="33.950000000000003" customHeight="1">
      <c r="B14" s="5"/>
      <c r="C14" s="5"/>
      <c r="D14" s="6"/>
      <c r="E14" s="5"/>
      <c r="F14" s="5"/>
      <c r="G14" s="5"/>
      <c r="H14" s="9"/>
      <c r="I14" s="8"/>
      <c r="J14" s="8"/>
      <c r="K14" s="8"/>
      <c r="L14" s="8"/>
      <c r="M14" s="8"/>
      <c r="N14" s="8"/>
    </row>
    <row r="15" spans="2:14" ht="30.95" customHeight="1">
      <c r="B15" s="4" t="s">
        <v>30</v>
      </c>
      <c r="C15" s="4"/>
      <c r="D15" s="4" t="s">
        <v>31</v>
      </c>
      <c r="E15" s="4"/>
      <c r="F15" s="4"/>
      <c r="G15" s="4"/>
      <c r="H15" s="10">
        <f>SUM(H5:H14)</f>
        <v>9142.6394667000004</v>
      </c>
      <c r="I15" s="11"/>
      <c r="J15" s="11"/>
      <c r="K15" s="8"/>
      <c r="L15" s="8"/>
      <c r="M15" s="8"/>
      <c r="N15" s="8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honeticPr fontId="6" type="noConversion"/>
  <printOptions horizontalCentered="1"/>
  <pageMargins left="0.59027777777777801" right="0.59027777777777801" top="0.75138888888888899" bottom="0.75138888888888899" header="0.29861111111111099" footer="0.29861111111111099"/>
  <pageSetup paperSize="9" orientation="landscape" r:id="rId1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2026-04-23T02:32:14Z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