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<sst xmlns="http://schemas.openxmlformats.org/spreadsheetml/2006/main" count="99" uniqueCount="82">
  <si>
    <t>2026年污染源监测及排污许可服务项目报价表</t>
  </si>
  <si>
    <t>金额单位：  元</t>
  </si>
  <si>
    <t>序号</t>
  </si>
  <si>
    <t>项目名称</t>
  </si>
  <si>
    <t>监测指标</t>
  </si>
  <si>
    <t>监测频次</t>
  </si>
  <si>
    <t>监测点位</t>
  </si>
  <si>
    <t>数量</t>
  </si>
  <si>
    <t>单价</t>
  </si>
  <si>
    <t>总价</t>
  </si>
  <si>
    <t>废气</t>
  </si>
  <si>
    <t>林格曼黑度、氨</t>
  </si>
  <si>
    <t>1次/季，1次3个样，计算平均值</t>
  </si>
  <si>
    <t>#5、6、7、8炉净烟道</t>
  </si>
  <si>
    <t>汞及其化合物</t>
  </si>
  <si>
    <t>1次/月，1次3个样，计算平均值</t>
  </si>
  <si>
    <t>粉尘</t>
  </si>
  <si>
    <t>1次/年，21个点，1点1次3个样，计算平均值</t>
  </si>
  <si>
    <t>灰库除尘器、渣仓、转运站等，点位待定，具备监测条件后开展</t>
  </si>
  <si>
    <r>
      <rPr>
        <sz val="12"/>
        <color rgb="FF000000"/>
        <rFont val="宋体"/>
        <charset val="134"/>
      </rPr>
      <t>SO</t>
    </r>
    <r>
      <rPr>
        <vertAlign val="subscript"/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宋体"/>
        <charset val="134"/>
      </rPr>
      <t>NO</t>
    </r>
    <r>
      <rPr>
        <vertAlign val="subscript"/>
        <sz val="12"/>
        <color rgb="FF000000"/>
        <rFont val="宋体"/>
        <charset val="134"/>
      </rPr>
      <t>X</t>
    </r>
    <r>
      <rPr>
        <sz val="12"/>
        <color rgb="FF000000"/>
        <rFont val="宋体"/>
        <charset val="134"/>
      </rPr>
      <t>、烟尘、烟气量、</t>
    </r>
    <r>
      <rPr>
        <sz val="12"/>
        <color rgb="FF000000"/>
        <rFont val="宋体"/>
        <charset val="134"/>
      </rPr>
      <t>烟气参数（流速、温度、压力、含湿量、流量、含氧量</t>
    </r>
    <r>
      <rPr>
        <sz val="12"/>
        <color rgb="FF000000"/>
        <rFont val="宋体"/>
        <charset val="134"/>
      </rPr>
      <t>等）监测</t>
    </r>
  </si>
  <si>
    <t>烟气在线设施发生故障超4小时，1次/日，1点1次3个样，计算平均值</t>
  </si>
  <si>
    <t>属非常规监测，监测点位待定</t>
  </si>
  <si>
    <t>直流冷却水</t>
  </si>
  <si>
    <t>总余氯</t>
  </si>
  <si>
    <t>1次/半年度（冬夏各一次），1次3个样，计算平均值</t>
  </si>
  <si>
    <t>直流冷却水排口</t>
  </si>
  <si>
    <r>
      <rPr>
        <sz val="12"/>
        <color rgb="FF000000"/>
        <rFont val="宋体"/>
        <charset val="134"/>
      </rPr>
      <t>PH、悬浮物、CODcr、氟化物、石油类</t>
    </r>
    <r>
      <rPr>
        <sz val="12"/>
        <color rgb="FF000000"/>
        <rFont val="宋体"/>
        <charset val="134"/>
      </rPr>
      <t>、氨氮、总磷、硫化物、挥发酚、溶解性总固体（全盐量）</t>
    </r>
  </si>
  <si>
    <t>生活污水</t>
  </si>
  <si>
    <r>
      <rPr>
        <sz val="12"/>
        <color rgb="FF000000"/>
        <rFont val="宋体"/>
        <charset val="134"/>
      </rPr>
      <t>PH、悬浮物、CODcr、BOD</t>
    </r>
    <r>
      <rPr>
        <vertAlign val="subscript"/>
        <sz val="12"/>
        <color rgb="FF000000"/>
        <rFont val="宋体"/>
        <charset val="134"/>
      </rPr>
      <t>5</t>
    </r>
    <r>
      <rPr>
        <sz val="12"/>
        <color rgb="FF000000"/>
        <rFont val="宋体"/>
        <charset val="134"/>
      </rPr>
      <t>、氨氮、</t>
    </r>
    <r>
      <rPr>
        <sz val="12"/>
        <color rgb="FF000000"/>
        <rFont val="宋体"/>
        <charset val="134"/>
      </rPr>
      <t>总磷、动植物油</t>
    </r>
  </si>
  <si>
    <t>二、三期生活污水处理装置出口（共2个点）</t>
  </si>
  <si>
    <t>脱硫废水</t>
  </si>
  <si>
    <t>PH、总汞、总镉、总砷、总铅、悬浮物、化学需氧量、氨氮、氟化物、硫化物、总镍、总锌、总铬</t>
  </si>
  <si>
    <r>
      <rPr>
        <sz val="12"/>
        <color rgb="FF000000"/>
        <rFont val="宋体"/>
        <charset val="134"/>
      </rPr>
      <t>1次/季，</t>
    </r>
    <r>
      <rPr>
        <sz val="12"/>
        <color rgb="FF000000"/>
        <rFont val="宋体"/>
        <charset val="134"/>
      </rPr>
      <t>1次3个样，计算平均值</t>
    </r>
  </si>
  <si>
    <t>二期、三期脱硫废水处置装置出口（共2个点）</t>
  </si>
  <si>
    <t>灰场沉淀池水</t>
  </si>
  <si>
    <r>
      <rPr>
        <sz val="12"/>
        <color rgb="FF000000"/>
        <rFont val="宋体"/>
        <charset val="134"/>
      </rPr>
      <t>PH、悬浮物、COD</t>
    </r>
    <r>
      <rPr>
        <vertAlign val="subscript"/>
        <sz val="12"/>
        <color rgb="FF000000"/>
        <rFont val="宋体"/>
        <charset val="134"/>
      </rPr>
      <t>cr</t>
    </r>
    <r>
      <rPr>
        <sz val="12"/>
        <color rgb="FF000000"/>
        <rFont val="宋体"/>
        <charset val="134"/>
      </rPr>
      <t>、BOD</t>
    </r>
    <r>
      <rPr>
        <vertAlign val="subscript"/>
        <sz val="12"/>
        <color rgb="FF000000"/>
        <rFont val="宋体"/>
        <charset val="134"/>
      </rPr>
      <t>5</t>
    </r>
    <r>
      <rPr>
        <sz val="12"/>
        <color rgb="FF000000"/>
        <rFont val="宋体"/>
        <charset val="134"/>
      </rPr>
      <t>、总汞、总镉、总砷、总铅、氨氮、总磷</t>
    </r>
  </si>
  <si>
    <t>灰场沉淀池排水口</t>
  </si>
  <si>
    <t>工业废水</t>
  </si>
  <si>
    <r>
      <rPr>
        <sz val="11"/>
        <color rgb="FF000000"/>
        <rFont val="Times New Roman PS MT"/>
        <charset val="134"/>
      </rPr>
      <t>pH</t>
    </r>
    <r>
      <rPr>
        <sz val="11"/>
        <color rgb="FF000000"/>
        <rFont val="宋体"/>
        <charset val="134"/>
      </rPr>
      <t>、悬浮物、化学需氧量、生化需氧量、总磷、石油类、阴离子表面活性剂、全盐量</t>
    </r>
  </si>
  <si>
    <t>工业废水处理站出水口（共1个点位）</t>
  </si>
  <si>
    <t>含煤废水</t>
  </si>
  <si>
    <r>
      <rPr>
        <sz val="11"/>
        <color rgb="FF000000"/>
        <rFont val="Times New Roman PS MT"/>
        <charset val="134"/>
      </rPr>
      <t>pH</t>
    </r>
    <r>
      <rPr>
        <sz val="11"/>
        <color rgb="FF000000"/>
        <rFont val="宋体"/>
        <charset val="134"/>
      </rPr>
      <t>、</t>
    </r>
    <r>
      <rPr>
        <sz val="11"/>
        <color rgb="FF000000"/>
        <rFont val="宋体"/>
        <charset val="134"/>
      </rPr>
      <t>浊度、色度、悬浮物、化学需氧量、氨氮、总磷、石油类、挥发酚、硫化物、氟化物、全盐量</t>
    </r>
  </si>
  <si>
    <t>二期、三期含煤废水处理装置出口（共2个点）</t>
  </si>
  <si>
    <t>灰场地下水</t>
  </si>
  <si>
    <t>pH、总硬度、溶解性总固体、氟化物（以F-计）、氨氮、硫酸盐、氯化物、硫化物、硝酸盐、亚硝酸盐、挥发性酚类、氰化物、锰、六价铬、砷、镉、汞、铁、耗氧量、菌落总数、大肠杆菌、石油类</t>
  </si>
  <si>
    <t>1季度1次，2点1次1个样</t>
  </si>
  <si>
    <t>灰场地下水监测井（共2个点）</t>
  </si>
  <si>
    <t>厂区地下水</t>
  </si>
  <si>
    <r>
      <rPr>
        <sz val="12"/>
        <color rgb="FF000000"/>
        <rFont val="宋体"/>
        <charset val="134"/>
      </rPr>
      <t>pH、总硬度、溶解性总固体、氟化物（以F-计）、</t>
    </r>
    <r>
      <rPr>
        <sz val="12"/>
        <color rgb="FF000000"/>
        <rFont val="宋体"/>
        <charset val="134"/>
      </rPr>
      <t>氨氮、硫酸盐、氯化物、硫化物、硝酸盐、亚硝酸盐、挥发性酚类、氰化物、锰、六价铬、砷、镉、汞、铁、耗氧量、菌落总数、大肠杆菌、石油类</t>
    </r>
  </si>
  <si>
    <t>1季度1次，5点1次1个样</t>
  </si>
  <si>
    <t>厂区地下水监测井（共5个点）</t>
  </si>
  <si>
    <t>无组织废气</t>
  </si>
  <si>
    <t>颗粒物</t>
  </si>
  <si>
    <t>1次/季,1点1次4个样，上风向1个点，下方向3个点</t>
  </si>
  <si>
    <t>厂界</t>
  </si>
  <si>
    <t>氨</t>
  </si>
  <si>
    <t>非甲烷总烃</t>
  </si>
  <si>
    <t>厂界噪声</t>
  </si>
  <si>
    <t>厂界昼夜等效声级、夜间频发及偶发最大声级</t>
  </si>
  <si>
    <t>1次/季,1次3个样，计算平均值</t>
  </si>
  <si>
    <t>厂界外1m（东、南、西、北）</t>
  </si>
  <si>
    <t>厂区周边环境</t>
  </si>
  <si>
    <r>
      <rPr>
        <sz val="12"/>
        <color rgb="FF000000"/>
        <rFont val="宋体"/>
        <charset val="134"/>
      </rPr>
      <t>二氧化硫、氮氧化物、PM</t>
    </r>
    <r>
      <rPr>
        <vertAlign val="subscript"/>
        <sz val="12"/>
        <color rgb="FF000000"/>
        <rFont val="宋体"/>
        <charset val="134"/>
      </rPr>
      <t>2.5</t>
    </r>
    <r>
      <rPr>
        <sz val="12"/>
        <color rgb="FF000000"/>
        <rFont val="宋体"/>
        <charset val="134"/>
      </rPr>
      <t>、PM</t>
    </r>
    <r>
      <rPr>
        <vertAlign val="subscript"/>
        <sz val="12"/>
        <color rgb="FF000000"/>
        <rFont val="宋体"/>
        <charset val="134"/>
      </rPr>
      <t>10</t>
    </r>
    <r>
      <rPr>
        <sz val="12"/>
        <color rgb="FF000000"/>
        <rFont val="宋体"/>
        <charset val="134"/>
      </rPr>
      <t>、TSP、</t>
    </r>
    <r>
      <rPr>
        <sz val="12"/>
        <color theme="1"/>
        <rFont val="宋体"/>
        <charset val="134"/>
      </rPr>
      <t>氟化物</t>
    </r>
  </si>
  <si>
    <t>1次/年，日均值，厂界外2个点</t>
  </si>
  <si>
    <t>厂界外（监测月份为11月-2月）</t>
  </si>
  <si>
    <t>灰场周边环境</t>
  </si>
  <si>
    <r>
      <rPr>
        <sz val="12"/>
        <color rgb="FF000000"/>
        <rFont val="宋体"/>
        <charset val="134"/>
      </rPr>
      <t>TSP、PM</t>
    </r>
    <r>
      <rPr>
        <vertAlign val="subscript"/>
        <sz val="12"/>
        <color rgb="FF000000"/>
        <rFont val="宋体"/>
        <charset val="134"/>
      </rPr>
      <t>2.5</t>
    </r>
  </si>
  <si>
    <r>
      <rPr>
        <sz val="12"/>
        <color rgb="FF000000"/>
        <rFont val="宋体"/>
        <charset val="134"/>
      </rPr>
      <t>1</t>
    </r>
    <r>
      <rPr>
        <sz val="12"/>
        <color rgb="FF000000"/>
        <rFont val="宋体"/>
        <charset val="134"/>
      </rPr>
      <t>次/年，日均值，1个点</t>
    </r>
  </si>
  <si>
    <t>灰场边界外</t>
  </si>
  <si>
    <t>灰场土壤</t>
  </si>
  <si>
    <t>PH、镉、汞、砷、铅、铬、铜、镍、锌</t>
  </si>
  <si>
    <t>1次/年，1次3个样，计算平均值</t>
  </si>
  <si>
    <t>雨水</t>
  </si>
  <si>
    <t>pH、化学需氧量、生化五日需氧量、氨氮、悬浮物、氯化物、石油类、氟化物、硫化物、全盐量</t>
  </si>
  <si>
    <t>2次/年，1次3个样，计算平均值</t>
  </si>
  <si>
    <t>厂区雨水排口（2个点）</t>
  </si>
  <si>
    <t>应急监测</t>
  </si>
  <si>
    <r>
      <rPr>
        <sz val="12"/>
        <color rgb="FF000000"/>
        <rFont val="宋体"/>
        <charset val="134"/>
      </rPr>
      <t>环境空气应急监测因子为SO</t>
    </r>
    <r>
      <rPr>
        <vertAlign val="subscript"/>
        <sz val="12"/>
        <color rgb="FF000000"/>
        <rFont val="宋体"/>
        <charset val="134"/>
      </rPr>
      <t>2</t>
    </r>
    <r>
      <rPr>
        <sz val="12"/>
        <color rgb="FF000000"/>
        <rFont val="宋体"/>
        <charset val="134"/>
      </rPr>
      <t>、NO</t>
    </r>
    <r>
      <rPr>
        <vertAlign val="subscript"/>
        <sz val="12"/>
        <color rgb="FF000000"/>
        <rFont val="宋体"/>
        <charset val="134"/>
      </rPr>
      <t>X</t>
    </r>
    <r>
      <rPr>
        <sz val="12"/>
        <color rgb="FF000000"/>
        <rFont val="宋体"/>
        <charset val="134"/>
      </rPr>
      <t>、TSP、PM</t>
    </r>
    <r>
      <rPr>
        <vertAlign val="subscript"/>
        <sz val="12"/>
        <color rgb="FF000000"/>
        <rFont val="宋体"/>
        <charset val="134"/>
      </rPr>
      <t>2.5</t>
    </r>
    <r>
      <rPr>
        <sz val="12"/>
        <color rgb="FF000000"/>
        <rFont val="宋体"/>
        <charset val="134"/>
      </rPr>
      <t>、氨气、HCl；地表水应急监测因子为COD、氨氮等；地下水应急监测因子为氨氮等。</t>
    </r>
  </si>
  <si>
    <t>突发环境事故发生后每间隔 1h采样分析一次</t>
  </si>
  <si>
    <t>合计</t>
  </si>
  <si>
    <t>投标单位：</t>
  </si>
  <si>
    <t>投标时间：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</si>
</sst>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24"/>
      <name val="楷体_GB2312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Times New Roman PS MT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2"/>
      <color rgb="FF000000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31" fontId="2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4" workbookViewId="0">
      <selection activeCell="M25" sqref="M25"/>
    </sheetView>
  </sheetViews>
  <sheetFormatPr defaultColWidth="8.88888888888889" defaultRowHeight="14.4" outlineLevelCol="7"/>
  <cols>
    <col min="3" max="3" width="11.4444444444444" customWidth="1"/>
    <col min="4" max="4" width="13" customWidth="1"/>
    <col min="5" max="5" width="12.3333333333333" customWidth="1"/>
    <col min="8" max="8" width="10.2222222222222" customWidth="1"/>
  </cols>
  <sheetData>
    <row r="1" ht="7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5.6" spans="1:8">
      <c r="A2" s="2"/>
      <c r="B2" s="2"/>
      <c r="C2" s="2"/>
      <c r="D2" s="2"/>
      <c r="E2" s="2"/>
      <c r="F2" s="2"/>
      <c r="G2" s="3" t="s">
        <v>1</v>
      </c>
    </row>
    <row r="3" ht="31.2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6" t="s">
        <v>9</v>
      </c>
    </row>
    <row r="4" ht="46.8" spans="1:8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5">
        <f>4*4*3</f>
        <v>48</v>
      </c>
      <c r="G4" s="5"/>
      <c r="H4" s="7">
        <f t="shared" ref="H4:H25" si="0">G4*F4</f>
        <v>0</v>
      </c>
    </row>
    <row r="5" ht="46.8" spans="1:8">
      <c r="A5" s="4">
        <v>2</v>
      </c>
      <c r="B5" s="4" t="s">
        <v>10</v>
      </c>
      <c r="C5" s="4" t="s">
        <v>14</v>
      </c>
      <c r="D5" s="4" t="s">
        <v>15</v>
      </c>
      <c r="E5" s="4" t="s">
        <v>13</v>
      </c>
      <c r="F5" s="8">
        <f>4*3*12</f>
        <v>144</v>
      </c>
      <c r="G5" s="5"/>
      <c r="H5" s="7">
        <f t="shared" si="0"/>
        <v>0</v>
      </c>
    </row>
    <row r="6" ht="93.6" spans="1:8">
      <c r="A6" s="4">
        <v>3</v>
      </c>
      <c r="B6" s="4" t="s">
        <v>10</v>
      </c>
      <c r="C6" s="4" t="s">
        <v>16</v>
      </c>
      <c r="D6" s="4" t="s">
        <v>17</v>
      </c>
      <c r="E6" s="4" t="s">
        <v>18</v>
      </c>
      <c r="F6" s="5">
        <f>21*3</f>
        <v>63</v>
      </c>
      <c r="G6" s="5"/>
      <c r="H6" s="7">
        <f t="shared" si="0"/>
        <v>0</v>
      </c>
    </row>
    <row r="7" ht="159" spans="1:8">
      <c r="A7" s="4">
        <v>4</v>
      </c>
      <c r="B7" s="4" t="s">
        <v>10</v>
      </c>
      <c r="C7" s="4" t="s">
        <v>19</v>
      </c>
      <c r="D7" s="4" t="s">
        <v>20</v>
      </c>
      <c r="E7" s="4" t="s">
        <v>21</v>
      </c>
      <c r="F7" s="5">
        <v>1</v>
      </c>
      <c r="G7" s="5"/>
      <c r="H7" s="7">
        <f t="shared" si="0"/>
        <v>0</v>
      </c>
    </row>
    <row r="8" ht="78" spans="1:8">
      <c r="A8" s="4">
        <v>5</v>
      </c>
      <c r="B8" s="4" t="s">
        <v>22</v>
      </c>
      <c r="C8" s="4" t="s">
        <v>23</v>
      </c>
      <c r="D8" s="4" t="s">
        <v>24</v>
      </c>
      <c r="E8" s="4" t="s">
        <v>25</v>
      </c>
      <c r="F8" s="5">
        <v>6</v>
      </c>
      <c r="G8" s="5"/>
      <c r="H8" s="7">
        <f t="shared" si="0"/>
        <v>0</v>
      </c>
    </row>
    <row r="9" ht="171.6" spans="1:8">
      <c r="A9" s="4">
        <v>6</v>
      </c>
      <c r="B9" s="4" t="s">
        <v>22</v>
      </c>
      <c r="C9" s="4" t="s">
        <v>26</v>
      </c>
      <c r="D9" s="4" t="s">
        <v>12</v>
      </c>
      <c r="E9" s="4" t="s">
        <v>25</v>
      </c>
      <c r="F9" s="5">
        <v>12</v>
      </c>
      <c r="G9" s="5"/>
      <c r="H9" s="7">
        <f t="shared" si="0"/>
        <v>0</v>
      </c>
    </row>
    <row r="10" ht="96.6" spans="1:8">
      <c r="A10" s="4">
        <v>7</v>
      </c>
      <c r="B10" s="4" t="s">
        <v>27</v>
      </c>
      <c r="C10" s="4" t="s">
        <v>28</v>
      </c>
      <c r="D10" s="4" t="s">
        <v>12</v>
      </c>
      <c r="E10" s="4" t="s">
        <v>29</v>
      </c>
      <c r="F10" s="5">
        <v>24</v>
      </c>
      <c r="G10" s="5"/>
      <c r="H10" s="7">
        <f t="shared" si="0"/>
        <v>0</v>
      </c>
    </row>
    <row r="11" ht="171.6" spans="1:8">
      <c r="A11" s="4">
        <v>8</v>
      </c>
      <c r="B11" s="4" t="s">
        <v>30</v>
      </c>
      <c r="C11" s="4" t="s">
        <v>31</v>
      </c>
      <c r="D11" s="4" t="s">
        <v>32</v>
      </c>
      <c r="E11" s="4" t="s">
        <v>33</v>
      </c>
      <c r="F11" s="5">
        <v>24</v>
      </c>
      <c r="G11" s="5"/>
      <c r="H11" s="7">
        <f t="shared" si="0"/>
        <v>0</v>
      </c>
    </row>
    <row r="12" ht="130.8" spans="1:8">
      <c r="A12" s="4">
        <v>9</v>
      </c>
      <c r="B12" s="4" t="s">
        <v>34</v>
      </c>
      <c r="C12" s="4" t="s">
        <v>35</v>
      </c>
      <c r="D12" s="4" t="s">
        <v>12</v>
      </c>
      <c r="E12" s="4" t="s">
        <v>36</v>
      </c>
      <c r="F12" s="5">
        <v>12</v>
      </c>
      <c r="G12" s="5"/>
      <c r="H12" s="7">
        <f t="shared" si="0"/>
        <v>0</v>
      </c>
    </row>
    <row r="13" ht="115.2" spans="1:8">
      <c r="A13" s="4">
        <v>10</v>
      </c>
      <c r="B13" s="4" t="s">
        <v>37</v>
      </c>
      <c r="C13" s="9" t="s">
        <v>38</v>
      </c>
      <c r="D13" s="4" t="s">
        <v>12</v>
      </c>
      <c r="E13" s="4" t="s">
        <v>39</v>
      </c>
      <c r="F13" s="5">
        <v>12</v>
      </c>
      <c r="G13" s="5"/>
      <c r="H13" s="7">
        <f t="shared" si="0"/>
        <v>0</v>
      </c>
    </row>
    <row r="14" ht="129.6" spans="1:8">
      <c r="A14" s="4">
        <v>11</v>
      </c>
      <c r="B14" s="4" t="s">
        <v>40</v>
      </c>
      <c r="C14" s="9" t="s">
        <v>41</v>
      </c>
      <c r="D14" s="4" t="s">
        <v>12</v>
      </c>
      <c r="E14" s="4" t="s">
        <v>42</v>
      </c>
      <c r="F14" s="5">
        <f>2*3*4</f>
        <v>24</v>
      </c>
      <c r="G14" s="5"/>
      <c r="H14" s="7">
        <f t="shared" si="0"/>
        <v>0</v>
      </c>
    </row>
    <row r="15" ht="343.2" spans="1:8">
      <c r="A15" s="4">
        <v>12</v>
      </c>
      <c r="B15" s="4" t="s">
        <v>43</v>
      </c>
      <c r="C15" s="4" t="s">
        <v>44</v>
      </c>
      <c r="D15" s="4" t="s">
        <v>45</v>
      </c>
      <c r="E15" s="4" t="s">
        <v>46</v>
      </c>
      <c r="F15" s="5">
        <v>8</v>
      </c>
      <c r="G15" s="5"/>
      <c r="H15" s="7">
        <f t="shared" si="0"/>
        <v>0</v>
      </c>
    </row>
    <row r="16" ht="343.2" spans="1:8">
      <c r="A16" s="4">
        <v>13</v>
      </c>
      <c r="B16" s="4" t="s">
        <v>47</v>
      </c>
      <c r="C16" s="4" t="s">
        <v>48</v>
      </c>
      <c r="D16" s="4" t="s">
        <v>49</v>
      </c>
      <c r="E16" s="4" t="s">
        <v>50</v>
      </c>
      <c r="F16" s="5">
        <v>20</v>
      </c>
      <c r="G16" s="5"/>
      <c r="H16" s="7">
        <f t="shared" si="0"/>
        <v>0</v>
      </c>
    </row>
    <row r="17" ht="62.4" spans="1:8">
      <c r="A17" s="4">
        <v>14</v>
      </c>
      <c r="B17" s="4" t="s">
        <v>51</v>
      </c>
      <c r="C17" s="4" t="s">
        <v>52</v>
      </c>
      <c r="D17" s="4" t="s">
        <v>53</v>
      </c>
      <c r="E17" s="4" t="s">
        <v>54</v>
      </c>
      <c r="F17" s="8">
        <f>4*4*4</f>
        <v>64</v>
      </c>
      <c r="G17" s="5"/>
      <c r="H17" s="7">
        <f t="shared" si="0"/>
        <v>0</v>
      </c>
    </row>
    <row r="18" ht="62.4" spans="1:8">
      <c r="A18" s="4"/>
      <c r="B18" s="4"/>
      <c r="C18" s="10" t="s">
        <v>55</v>
      </c>
      <c r="D18" s="10" t="s">
        <v>53</v>
      </c>
      <c r="E18" s="10" t="s">
        <v>54</v>
      </c>
      <c r="F18" s="5">
        <v>64</v>
      </c>
      <c r="G18" s="5"/>
      <c r="H18" s="7">
        <f t="shared" si="0"/>
        <v>0</v>
      </c>
    </row>
    <row r="19" ht="62.4" spans="1:8">
      <c r="A19" s="4"/>
      <c r="B19" s="4"/>
      <c r="C19" s="10" t="s">
        <v>56</v>
      </c>
      <c r="D19" s="10" t="s">
        <v>53</v>
      </c>
      <c r="E19" s="10" t="s">
        <v>54</v>
      </c>
      <c r="F19" s="5">
        <v>64</v>
      </c>
      <c r="G19" s="5"/>
      <c r="H19" s="7">
        <f t="shared" si="0"/>
        <v>0</v>
      </c>
    </row>
    <row r="20" ht="78" spans="1:8">
      <c r="A20" s="4">
        <v>15</v>
      </c>
      <c r="B20" s="4" t="s">
        <v>57</v>
      </c>
      <c r="C20" s="4" t="s">
        <v>58</v>
      </c>
      <c r="D20" s="4" t="s">
        <v>59</v>
      </c>
      <c r="E20" s="4" t="s">
        <v>60</v>
      </c>
      <c r="F20" s="8">
        <f>4*3*4</f>
        <v>48</v>
      </c>
      <c r="G20" s="5"/>
      <c r="H20" s="7">
        <f t="shared" si="0"/>
        <v>0</v>
      </c>
    </row>
    <row r="21" ht="99.6" spans="1:8">
      <c r="A21" s="4">
        <v>16</v>
      </c>
      <c r="B21" s="4" t="s">
        <v>61</v>
      </c>
      <c r="C21" s="4" t="s">
        <v>62</v>
      </c>
      <c r="D21" s="4" t="s">
        <v>63</v>
      </c>
      <c r="E21" s="4" t="s">
        <v>64</v>
      </c>
      <c r="F21" s="8">
        <v>2</v>
      </c>
      <c r="G21" s="5"/>
      <c r="H21" s="7">
        <f t="shared" si="0"/>
        <v>0</v>
      </c>
    </row>
    <row r="22" ht="31.2" spans="1:8">
      <c r="A22" s="4">
        <v>17</v>
      </c>
      <c r="B22" s="4" t="s">
        <v>65</v>
      </c>
      <c r="C22" s="4" t="s">
        <v>66</v>
      </c>
      <c r="D22" s="4" t="s">
        <v>67</v>
      </c>
      <c r="E22" s="4" t="s">
        <v>68</v>
      </c>
      <c r="F22" s="5">
        <v>1</v>
      </c>
      <c r="G22" s="5"/>
      <c r="H22" s="7">
        <f t="shared" si="0"/>
        <v>0</v>
      </c>
    </row>
    <row r="23" ht="78" spans="1:8">
      <c r="A23" s="4">
        <v>18</v>
      </c>
      <c r="B23" s="4" t="s">
        <v>69</v>
      </c>
      <c r="C23" s="4" t="s">
        <v>70</v>
      </c>
      <c r="D23" s="4" t="s">
        <v>71</v>
      </c>
      <c r="E23" s="4" t="s">
        <v>69</v>
      </c>
      <c r="F23" s="5">
        <v>3</v>
      </c>
      <c r="G23" s="5"/>
      <c r="H23" s="7">
        <f t="shared" si="0"/>
        <v>0</v>
      </c>
    </row>
    <row r="24" ht="171.6" spans="1:8">
      <c r="A24" s="4">
        <v>19</v>
      </c>
      <c r="B24" s="4" t="s">
        <v>72</v>
      </c>
      <c r="C24" s="4" t="s">
        <v>73</v>
      </c>
      <c r="D24" s="4" t="s">
        <v>74</v>
      </c>
      <c r="E24" s="4" t="s">
        <v>75</v>
      </c>
      <c r="F24" s="5">
        <f>2*2*3</f>
        <v>12</v>
      </c>
      <c r="G24" s="5"/>
      <c r="H24" s="7">
        <f t="shared" si="0"/>
        <v>0</v>
      </c>
    </row>
    <row r="25" ht="227.4" spans="1:8">
      <c r="A25" s="4">
        <v>20</v>
      </c>
      <c r="B25" s="4" t="s">
        <v>76</v>
      </c>
      <c r="C25" s="4" t="s">
        <v>77</v>
      </c>
      <c r="D25" s="4" t="s">
        <v>78</v>
      </c>
      <c r="E25" s="4" t="s">
        <v>21</v>
      </c>
      <c r="F25" s="5">
        <v>1</v>
      </c>
      <c r="G25" s="5"/>
      <c r="H25" s="7">
        <f t="shared" si="0"/>
        <v>0</v>
      </c>
    </row>
    <row r="26" spans="1:8">
      <c r="A26" s="11" t="s">
        <v>79</v>
      </c>
      <c r="B26" s="12"/>
      <c r="C26" s="12"/>
      <c r="D26" s="12"/>
      <c r="E26" s="12"/>
      <c r="F26" s="12"/>
      <c r="G26" s="13"/>
      <c r="H26" s="14">
        <f>SUM(H2:H25)</f>
        <v>0</v>
      </c>
    </row>
    <row r="27" ht="15.6" spans="1:8">
      <c r="A27" s="15"/>
      <c r="B27" s="15"/>
      <c r="C27" s="15"/>
      <c r="D27" s="15"/>
      <c r="E27" s="15"/>
      <c r="F27" s="15"/>
      <c r="G27" s="15"/>
    </row>
    <row r="28" ht="17.4" spans="1:8">
      <c r="A28" s="16"/>
      <c r="B28" s="17"/>
      <c r="C28" s="16"/>
      <c r="D28" s="18"/>
      <c r="E28" s="18" t="s">
        <v>80</v>
      </c>
      <c r="F28" s="19"/>
      <c r="G28" s="19"/>
    </row>
    <row r="29" ht="15.6" spans="1:8">
      <c r="A29" s="20"/>
      <c r="B29" s="20"/>
      <c r="C29" s="20"/>
      <c r="D29" s="21"/>
      <c r="E29" s="21" t="s">
        <v>81</v>
      </c>
      <c r="F29" s="20"/>
      <c r="G29" s="20"/>
    </row>
  </sheetData>
  <mergeCells count="7">
    <mergeCell ref="A1:H1"/>
    <mergeCell ref="A2:F2"/>
    <mergeCell ref="A26:G26"/>
    <mergeCell ref="A27:G27"/>
    <mergeCell ref="F28:G28"/>
    <mergeCell ref="A17:A19"/>
    <mergeCell ref="B17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Lenovo-068</dc:creator>
  <cp:lastModifiedBy>洛华</cp:lastModifiedBy>
  <dcterms:created xsi:type="dcterms:W3CDTF">2025-12-12T08:41:00Z</dcterms:created>
  <dcterms:modified xsi:type="dcterms:W3CDTF">2025-12-15T02:18:14Z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E9809F30391247A3926582D11C9C0568_11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